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Лист1" sheetId="1" r:id="rId1"/>
  </sheets>
  <definedNames>
    <definedName name="_ftn1" localSheetId="0">Лист1!$F$12</definedName>
    <definedName name="_ftnref1" localSheetId="0">Лист1!$G$7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AP10" i="1"/>
  <c r="AD10" i="1"/>
  <c r="F9" i="1"/>
  <c r="F8" i="1"/>
  <c r="BB15" i="1"/>
  <c r="AP15" i="1"/>
  <c r="AD15" i="1"/>
  <c r="F13" i="1"/>
  <c r="F15" i="1"/>
  <c r="F11" i="1"/>
  <c r="R12" i="1"/>
  <c r="R14" i="1"/>
  <c r="BB12" i="1"/>
  <c r="AP12" i="1"/>
  <c r="AD12" i="1"/>
  <c r="BB9" i="1" l="1"/>
  <c r="AQ14" i="1"/>
  <c r="AP14" i="1"/>
  <c r="BC14" i="1"/>
  <c r="BB14" i="1"/>
  <c r="BB11" i="1"/>
  <c r="AP9" i="1"/>
  <c r="AP11" i="1"/>
  <c r="AD9" i="1"/>
  <c r="AD8" i="1" s="1"/>
  <c r="AD11" i="1"/>
  <c r="AE14" i="1"/>
  <c r="AD14" i="1"/>
  <c r="R11" i="1"/>
  <c r="AP8" i="1" l="1"/>
  <c r="BB8" i="1"/>
  <c r="BC13" i="1"/>
  <c r="BC12" i="1"/>
  <c r="R9" i="1" l="1"/>
  <c r="R8" i="1" s="1"/>
  <c r="AQ13" i="1" l="1"/>
  <c r="AQ12" i="1"/>
  <c r="AE13" i="1"/>
  <c r="AE12" i="1"/>
  <c r="S12" i="1" l="1"/>
  <c r="S14" i="1"/>
  <c r="S15" i="1"/>
  <c r="S13" i="1"/>
  <c r="G14" i="1" l="1"/>
  <c r="F14" i="1" s="1"/>
  <c r="G12" i="1"/>
  <c r="F12" i="1" s="1"/>
</calcChain>
</file>

<file path=xl/sharedStrings.xml><?xml version="1.0" encoding="utf-8"?>
<sst xmlns="http://schemas.openxmlformats.org/spreadsheetml/2006/main" count="75" uniqueCount="27">
  <si>
    <t>Ծրագրային դասիչը</t>
  </si>
  <si>
    <t>Ծրագիր /Միջոցառում</t>
  </si>
  <si>
    <t>Ընդամենը</t>
  </si>
  <si>
    <t>Երևան քաղաք</t>
  </si>
  <si>
    <t>Արագածոտն</t>
  </si>
  <si>
    <t>Արմավիր</t>
  </si>
  <si>
    <t>Արարատ</t>
  </si>
  <si>
    <t>Գեղարքունիք</t>
  </si>
  <si>
    <t>Կոտայք</t>
  </si>
  <si>
    <t>Լոռի</t>
  </si>
  <si>
    <t>Շիրակ</t>
  </si>
  <si>
    <t>Սյունիք</t>
  </si>
  <si>
    <t>Վայոց Ձոր</t>
  </si>
  <si>
    <t>Տավուշ</t>
  </si>
  <si>
    <t xml:space="preserve">Դատավարական ղեկավարում և դատախազական հսկողություն </t>
  </si>
  <si>
    <t>Քրեական հետապնդման, դատավարական 
ղեկավարման և դատախազական 
հսկողության ծառայությունների տրամադրում</t>
  </si>
  <si>
    <t>ՀՀ դատախազության 
պահուստային ֆոնդ</t>
  </si>
  <si>
    <t>Մասնագիտական ուսուցում և որակավորման բարձրացում</t>
  </si>
  <si>
    <t>Մասնագիտական ուսուցման և 
որակավորման բարձրացման կազմակերպում</t>
  </si>
  <si>
    <t>Փորձաքննության ծառայություններ</t>
  </si>
  <si>
    <t>Փորձաքննության ծառայությունների 
տրամադրում</t>
  </si>
  <si>
    <t>2024թ (հազ. դրամ)</t>
  </si>
  <si>
    <t>2022թ փաստ. (հազ. դրամ)</t>
  </si>
  <si>
    <t>2025թ (հազ. դրամ)</t>
  </si>
  <si>
    <t>2023թ փաստ. (հազ. դրամ)</t>
  </si>
  <si>
    <t>2026թ (հազ. դրամ)</t>
  </si>
  <si>
    <t>ՀՀ դատախազության տեխնիկական հագեցվածության բավարարում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</si>
</sst>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i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M16"/>
  <sheetViews>
    <sheetView tabSelected="1" workbookViewId="0">
      <selection activeCell="A17" sqref="A17"/>
    </sheetView>
  </sheetViews>
  <sheetFormatPr defaultRowHeight="15" x14ac:dyDescent="0.25"/>
  <cols>
    <col min="2" max="2" width="7.42578125" customWidth="1"/>
    <col min="3" max="3" width="20.5703125" customWidth="1"/>
    <col min="4" max="5" width="16.28515625" customWidth="1"/>
    <col min="6" max="6" width="12.5703125" customWidth="1"/>
    <col min="7" max="7" width="11.28515625" customWidth="1"/>
    <col min="8" max="8" width="12.5703125" customWidth="1"/>
    <col min="9" max="9" width="12.85546875" customWidth="1"/>
    <col min="10" max="17" width="10.5703125" bestFit="1" customWidth="1"/>
    <col min="18" max="18" width="11" customWidth="1"/>
    <col min="19" max="19" width="10.85546875" customWidth="1"/>
    <col min="20" max="21" width="9.7109375" bestFit="1" customWidth="1"/>
    <col min="22" max="26" width="10.7109375" bestFit="1" customWidth="1"/>
    <col min="27" max="27" width="11.5703125" bestFit="1" customWidth="1"/>
    <col min="28" max="28" width="10.7109375" bestFit="1" customWidth="1"/>
    <col min="29" max="29" width="9.7109375" bestFit="1" customWidth="1"/>
    <col min="30" max="30" width="11" customWidth="1"/>
    <col min="31" max="31" width="11.42578125" customWidth="1"/>
    <col min="32" max="32" width="9.85546875" customWidth="1"/>
    <col min="33" max="33" width="10.7109375" customWidth="1"/>
    <col min="34" max="34" width="9.42578125" customWidth="1"/>
    <col min="35" max="38" width="10.5703125" bestFit="1" customWidth="1"/>
    <col min="39" max="39" width="10.42578125" customWidth="1"/>
    <col min="40" max="41" width="10.5703125" bestFit="1" customWidth="1"/>
    <col min="42" max="42" width="13.5703125" customWidth="1"/>
    <col min="43" max="43" width="10.7109375" bestFit="1" customWidth="1"/>
    <col min="44" max="44" width="10.28515625" customWidth="1"/>
    <col min="45" max="45" width="9.7109375" bestFit="1" customWidth="1"/>
    <col min="46" max="46" width="9.5703125" bestFit="1" customWidth="1"/>
    <col min="47" max="48" width="9.28515625" bestFit="1" customWidth="1"/>
    <col min="49" max="49" width="9.5703125" bestFit="1" customWidth="1"/>
    <col min="50" max="51" width="9.85546875" bestFit="1" customWidth="1"/>
    <col min="52" max="52" width="9.5703125" bestFit="1" customWidth="1"/>
    <col min="53" max="53" width="9.28515625" bestFit="1" customWidth="1"/>
    <col min="54" max="54" width="12.42578125" customWidth="1"/>
    <col min="55" max="55" width="10.5703125" customWidth="1"/>
    <col min="56" max="65" width="10.7109375" bestFit="1" customWidth="1"/>
  </cols>
  <sheetData>
    <row r="5" spans="2:65" ht="22.5" customHeight="1" x14ac:dyDescent="0.25">
      <c r="B5" s="20" t="s">
        <v>0</v>
      </c>
      <c r="C5" s="20"/>
      <c r="D5" s="20" t="s">
        <v>1</v>
      </c>
      <c r="E5" s="20"/>
      <c r="F5" s="24" t="s">
        <v>22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 t="s">
        <v>24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 t="s">
        <v>21</v>
      </c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 t="s">
        <v>23</v>
      </c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11" t="s">
        <v>25</v>
      </c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</row>
    <row r="6" spans="2:65" x14ac:dyDescent="0.25">
      <c r="B6" s="20"/>
      <c r="C6" s="20"/>
      <c r="D6" s="20"/>
      <c r="E6" s="20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4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6"/>
    </row>
    <row r="7" spans="2:65" ht="61.5" x14ac:dyDescent="0.25">
      <c r="B7" s="20"/>
      <c r="C7" s="20"/>
      <c r="D7" s="20"/>
      <c r="E7" s="20"/>
      <c r="F7" s="1" t="s">
        <v>2</v>
      </c>
      <c r="G7" s="1" t="s">
        <v>3</v>
      </c>
      <c r="H7" s="1" t="s">
        <v>4</v>
      </c>
      <c r="I7" s="1" t="s">
        <v>6</v>
      </c>
      <c r="J7" s="1" t="s">
        <v>5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1" t="s">
        <v>12</v>
      </c>
      <c r="Q7" s="1" t="s">
        <v>13</v>
      </c>
      <c r="R7" s="1" t="s">
        <v>2</v>
      </c>
      <c r="S7" s="1" t="s">
        <v>3</v>
      </c>
      <c r="T7" s="1" t="s">
        <v>4</v>
      </c>
      <c r="U7" s="1" t="s">
        <v>6</v>
      </c>
      <c r="V7" s="1" t="s">
        <v>5</v>
      </c>
      <c r="W7" s="1" t="s">
        <v>7</v>
      </c>
      <c r="X7" s="1" t="s">
        <v>8</v>
      </c>
      <c r="Y7" s="1" t="s">
        <v>9</v>
      </c>
      <c r="Z7" s="1" t="s">
        <v>10</v>
      </c>
      <c r="AA7" s="1" t="s">
        <v>11</v>
      </c>
      <c r="AB7" s="1" t="s">
        <v>12</v>
      </c>
      <c r="AC7" s="1" t="s">
        <v>13</v>
      </c>
      <c r="AD7" s="1" t="s">
        <v>2</v>
      </c>
      <c r="AE7" s="1" t="s">
        <v>3</v>
      </c>
      <c r="AF7" s="1" t="s">
        <v>4</v>
      </c>
      <c r="AG7" s="1" t="s">
        <v>6</v>
      </c>
      <c r="AH7" s="1" t="s">
        <v>5</v>
      </c>
      <c r="AI7" s="1" t="s">
        <v>7</v>
      </c>
      <c r="AJ7" s="1" t="s">
        <v>8</v>
      </c>
      <c r="AK7" s="1" t="s">
        <v>9</v>
      </c>
      <c r="AL7" s="1" t="s">
        <v>10</v>
      </c>
      <c r="AM7" s="1" t="s">
        <v>11</v>
      </c>
      <c r="AN7" s="1" t="s">
        <v>12</v>
      </c>
      <c r="AO7" s="1" t="s">
        <v>13</v>
      </c>
      <c r="AP7" s="1" t="s">
        <v>2</v>
      </c>
      <c r="AQ7" s="1" t="s">
        <v>3</v>
      </c>
      <c r="AR7" s="1" t="s">
        <v>4</v>
      </c>
      <c r="AS7" s="1" t="s">
        <v>6</v>
      </c>
      <c r="AT7" s="1" t="s">
        <v>5</v>
      </c>
      <c r="AU7" s="1" t="s">
        <v>7</v>
      </c>
      <c r="AV7" s="1" t="s">
        <v>8</v>
      </c>
      <c r="AW7" s="1" t="s">
        <v>9</v>
      </c>
      <c r="AX7" s="1" t="s">
        <v>10</v>
      </c>
      <c r="AY7" s="1" t="s">
        <v>11</v>
      </c>
      <c r="AZ7" s="1" t="s">
        <v>12</v>
      </c>
      <c r="BA7" s="1" t="s">
        <v>13</v>
      </c>
      <c r="BB7" s="1" t="s">
        <v>2</v>
      </c>
      <c r="BC7" s="1" t="s">
        <v>3</v>
      </c>
      <c r="BD7" s="1" t="s">
        <v>4</v>
      </c>
      <c r="BE7" s="1" t="s">
        <v>6</v>
      </c>
      <c r="BF7" s="1" t="s">
        <v>5</v>
      </c>
      <c r="BG7" s="1" t="s">
        <v>7</v>
      </c>
      <c r="BH7" s="1" t="s">
        <v>8</v>
      </c>
      <c r="BI7" s="1" t="s">
        <v>9</v>
      </c>
      <c r="BJ7" s="1" t="s">
        <v>10</v>
      </c>
      <c r="BK7" s="1" t="s">
        <v>11</v>
      </c>
      <c r="BL7" s="1" t="s">
        <v>12</v>
      </c>
      <c r="BM7" s="1" t="s">
        <v>13</v>
      </c>
    </row>
    <row r="8" spans="2:65" ht="26.25" customHeight="1" x14ac:dyDescent="0.25">
      <c r="B8" s="19">
        <v>1087</v>
      </c>
      <c r="C8" s="19"/>
      <c r="D8" s="19" t="s">
        <v>14</v>
      </c>
      <c r="E8" s="19"/>
      <c r="F8" s="5">
        <f>SUM(G8:Q8)</f>
        <v>6497835.0000000009</v>
      </c>
      <c r="G8" s="5">
        <v>3069782.7285640701</v>
      </c>
      <c r="H8" s="5">
        <v>499833.47155632975</v>
      </c>
      <c r="I8" s="5">
        <v>406114.67122096411</v>
      </c>
      <c r="J8" s="5">
        <v>382225.64186035341</v>
      </c>
      <c r="K8" s="5">
        <v>259913.4312557489</v>
      </c>
      <c r="L8" s="5">
        <v>309420.7142857142</v>
      </c>
      <c r="M8" s="5">
        <v>209607.56384099516</v>
      </c>
      <c r="N8" s="5">
        <v>232065.47059814216</v>
      </c>
      <c r="O8" s="5">
        <v>282514.59352875804</v>
      </c>
      <c r="P8" s="5">
        <v>382225.64186035341</v>
      </c>
      <c r="Q8" s="5">
        <v>464131.07142857119</v>
      </c>
      <c r="R8" s="5">
        <f t="shared" ref="R8" si="0">R9+R11</f>
        <v>6876501.2109999983</v>
      </c>
      <c r="S8" s="5">
        <v>3248676.6208248911</v>
      </c>
      <c r="T8" s="5">
        <v>528961.64221705159</v>
      </c>
      <c r="U8" s="5">
        <v>429781.30845979112</v>
      </c>
      <c r="V8" s="5">
        <v>404500.12798539398</v>
      </c>
      <c r="W8" s="5">
        <v>275060.08151720109</v>
      </c>
      <c r="X8" s="5">
        <v>327452.43861904746</v>
      </c>
      <c r="Y8" s="5">
        <v>221822.60192623589</v>
      </c>
      <c r="Z8" s="5">
        <v>245589.26005344998</v>
      </c>
      <c r="AA8" s="5">
        <v>298978.34348297195</v>
      </c>
      <c r="AB8" s="5">
        <v>404500.12798539398</v>
      </c>
      <c r="AC8" s="5">
        <v>491178.65792857116</v>
      </c>
      <c r="AD8" s="5">
        <f>SUM(AD9:AD11)</f>
        <v>9609027.7966756336</v>
      </c>
      <c r="AE8" s="5">
        <v>4539608.5878645601</v>
      </c>
      <c r="AF8" s="5">
        <v>739155.99917413294</v>
      </c>
      <c r="AG8" s="5">
        <v>600564.21321871516</v>
      </c>
      <c r="AH8" s="5">
        <v>565237.00851719407</v>
      </c>
      <c r="AI8" s="5">
        <v>384361.15808816819</v>
      </c>
      <c r="AJ8" s="5">
        <v>457572.752222649</v>
      </c>
      <c r="AK8" s="5">
        <v>309968.6137523629</v>
      </c>
      <c r="AL8" s="5">
        <v>343179.46787293919</v>
      </c>
      <c r="AM8" s="5">
        <v>417783.85911374382</v>
      </c>
      <c r="AN8" s="5">
        <v>565237.00851719407</v>
      </c>
      <c r="AO8" s="5">
        <v>686359.12833397347</v>
      </c>
      <c r="AP8" s="5">
        <f>AP9+AP11+AP10</f>
        <v>9587333.5736882575</v>
      </c>
      <c r="AQ8" s="5">
        <v>4529359.5509105185</v>
      </c>
      <c r="AR8" s="5">
        <v>737487.21275704203</v>
      </c>
      <c r="AS8" s="5">
        <v>599208.32433635474</v>
      </c>
      <c r="AT8" s="5">
        <v>563960.87757419364</v>
      </c>
      <c r="AU8" s="5">
        <v>383493.38906432013</v>
      </c>
      <c r="AV8" s="5">
        <v>456539.69398515491</v>
      </c>
      <c r="AW8" s="5">
        <v>309268.80016371264</v>
      </c>
      <c r="AX8" s="5">
        <v>342404.67441222089</v>
      </c>
      <c r="AY8" s="5">
        <v>416840.63193281344</v>
      </c>
      <c r="AZ8" s="5">
        <v>563960.87757419364</v>
      </c>
      <c r="BA8" s="5">
        <v>684809.54097773239</v>
      </c>
      <c r="BB8" s="5">
        <f>BB9+BB11+BB10</f>
        <v>9668729.5473339707</v>
      </c>
      <c r="BC8" s="5">
        <v>4567813.5827645548</v>
      </c>
      <c r="BD8" s="5">
        <v>743748.44162451033</v>
      </c>
      <c r="BE8" s="5">
        <v>604295.57248529047</v>
      </c>
      <c r="BF8" s="5">
        <v>568748.87669568276</v>
      </c>
      <c r="BG8" s="5">
        <v>386749.22840167792</v>
      </c>
      <c r="BH8" s="5">
        <v>460415.69273018895</v>
      </c>
      <c r="BI8" s="5">
        <v>311894.47652242967</v>
      </c>
      <c r="BJ8" s="5">
        <v>345311.67265531066</v>
      </c>
      <c r="BK8" s="5">
        <v>420379.58766336011</v>
      </c>
      <c r="BL8" s="5">
        <v>568748.87669568276</v>
      </c>
      <c r="BM8" s="5">
        <v>690623.53909528349</v>
      </c>
    </row>
    <row r="9" spans="2:65" ht="38.25" customHeight="1" x14ac:dyDescent="0.25">
      <c r="B9" s="21"/>
      <c r="C9" s="2">
        <v>11001</v>
      </c>
      <c r="D9" s="17" t="s">
        <v>15</v>
      </c>
      <c r="E9" s="18"/>
      <c r="F9" s="5">
        <f>SUM(G9:Q9)</f>
        <v>6368657.5999999987</v>
      </c>
      <c r="G9" s="4">
        <v>3008755.2399558155</v>
      </c>
      <c r="H9" s="4">
        <v>489896.7482802507</v>
      </c>
      <c r="I9" s="4">
        <v>398041.08404459246</v>
      </c>
      <c r="J9" s="4">
        <v>374626.97020604834</v>
      </c>
      <c r="K9" s="4">
        <v>254746.33463438251</v>
      </c>
      <c r="L9" s="4">
        <v>303269.40952380939</v>
      </c>
      <c r="M9" s="4">
        <v>205440.55127183732</v>
      </c>
      <c r="N9" s="4">
        <v>227451.99332122691</v>
      </c>
      <c r="O9" s="4">
        <v>276898.18427027395</v>
      </c>
      <c r="P9" s="4">
        <v>374626.97020604834</v>
      </c>
      <c r="Q9" s="4">
        <v>454904.11428571405</v>
      </c>
      <c r="R9" s="4">
        <f t="shared" ref="R9" si="1">SUM(S9:AC9)</f>
        <v>6727031.0109999981</v>
      </c>
      <c r="S9" s="4">
        <v>3178062.1717976355</v>
      </c>
      <c r="T9" s="4">
        <v>517463.93429430202</v>
      </c>
      <c r="U9" s="4">
        <v>420439.42133425898</v>
      </c>
      <c r="V9" s="4">
        <v>395707.76204597024</v>
      </c>
      <c r="W9" s="4">
        <v>269081.27279822272</v>
      </c>
      <c r="X9" s="4">
        <v>320334.81004761887</v>
      </c>
      <c r="Y9" s="4">
        <v>217000.98295794471</v>
      </c>
      <c r="Z9" s="4">
        <v>240251.04012275022</v>
      </c>
      <c r="AA9" s="4">
        <v>292479.63848389732</v>
      </c>
      <c r="AB9" s="4">
        <v>395707.76204597024</v>
      </c>
      <c r="AC9" s="4">
        <v>480502.21507142828</v>
      </c>
      <c r="AD9" s="5">
        <f>SUM(AE9:AO9)</f>
        <v>9343289.7966756336</v>
      </c>
      <c r="AE9" s="4">
        <v>4414065.5534964735</v>
      </c>
      <c r="AF9" s="4">
        <v>718714.61414905358</v>
      </c>
      <c r="AG9" s="4">
        <v>583955.58888446901</v>
      </c>
      <c r="AH9" s="4">
        <v>549605.35926529916</v>
      </c>
      <c r="AI9" s="4">
        <v>373731.63680992089</v>
      </c>
      <c r="AJ9" s="4">
        <v>444918.56174645858</v>
      </c>
      <c r="AK9" s="4">
        <v>301396.42089120555</v>
      </c>
      <c r="AL9" s="4">
        <v>333688.82767881156</v>
      </c>
      <c r="AM9" s="4">
        <v>406230.0318689546</v>
      </c>
      <c r="AN9" s="4">
        <v>549605.35926529916</v>
      </c>
      <c r="AO9" s="4">
        <v>667377.84261968778</v>
      </c>
      <c r="AP9" s="4">
        <f>SUM(AQ9:BA9)</f>
        <v>9341165.2736882567</v>
      </c>
      <c r="AQ9" s="4">
        <v>4413061.8616555622</v>
      </c>
      <c r="AR9" s="4">
        <v>718551.18930059532</v>
      </c>
      <c r="AS9" s="4">
        <v>583822.80620308046</v>
      </c>
      <c r="AT9" s="4">
        <v>549480.38730733201</v>
      </c>
      <c r="AU9" s="4">
        <v>373646.6558802065</v>
      </c>
      <c r="AV9" s="4">
        <v>444817.39398515492</v>
      </c>
      <c r="AW9" s="4">
        <v>301327.88789710705</v>
      </c>
      <c r="AX9" s="4">
        <v>333612.9518791241</v>
      </c>
      <c r="AY9" s="4">
        <v>406137.66129502939</v>
      </c>
      <c r="AZ9" s="4">
        <v>549480.38730733201</v>
      </c>
      <c r="BA9" s="4">
        <v>667226.09097773221</v>
      </c>
      <c r="BB9" s="4">
        <f>SUM(BC9:BM9)</f>
        <v>9420066.7473339699</v>
      </c>
      <c r="BC9" s="4">
        <v>4450337.4128285097</v>
      </c>
      <c r="BD9" s="4">
        <v>724620.5335488331</v>
      </c>
      <c r="BE9" s="4">
        <v>588754.14810826571</v>
      </c>
      <c r="BF9" s="4">
        <v>554121.65111411712</v>
      </c>
      <c r="BG9" s="4">
        <v>376802.71520556533</v>
      </c>
      <c r="BH9" s="4">
        <v>448574.60701590322</v>
      </c>
      <c r="BI9" s="4">
        <v>303873.09652033966</v>
      </c>
      <c r="BJ9" s="4">
        <v>336430.86086149747</v>
      </c>
      <c r="BK9" s="4">
        <v>409568.16049296828</v>
      </c>
      <c r="BL9" s="4">
        <v>554121.65111411712</v>
      </c>
      <c r="BM9" s="4">
        <v>672861.91052385478</v>
      </c>
    </row>
    <row r="10" spans="2:65" ht="38.25" customHeight="1" x14ac:dyDescent="0.25">
      <c r="B10" s="21"/>
      <c r="C10" s="2">
        <v>31001</v>
      </c>
      <c r="D10" s="22" t="s">
        <v>26</v>
      </c>
      <c r="E10" s="23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>
        <f>SUM(AE10:AO10)</f>
        <v>60000</v>
      </c>
      <c r="AE10" s="4">
        <v>28345.897320237309</v>
      </c>
      <c r="AF10" s="4">
        <v>4615.3847078880563</v>
      </c>
      <c r="AG10" s="4">
        <v>3749.9998496819094</v>
      </c>
      <c r="AH10" s="4">
        <v>3529.4122598713589</v>
      </c>
      <c r="AI10" s="4">
        <v>2400.0002886107354</v>
      </c>
      <c r="AJ10" s="4">
        <v>2857.1428571428569</v>
      </c>
      <c r="AK10" s="4">
        <v>1935.4837158006803</v>
      </c>
      <c r="AL10" s="4">
        <v>2142.8565415847788</v>
      </c>
      <c r="AM10" s="4">
        <v>2608.6959135966799</v>
      </c>
      <c r="AN10" s="4">
        <v>3529.4122598713589</v>
      </c>
      <c r="AO10" s="4">
        <v>4285.7142857142844</v>
      </c>
      <c r="AP10" s="4">
        <f>SUM(AQ10:BA10)</f>
        <v>40000.000000000007</v>
      </c>
      <c r="AQ10" s="4">
        <v>18897.264880158207</v>
      </c>
      <c r="AR10" s="4">
        <v>3076.9231385920375</v>
      </c>
      <c r="AS10" s="4">
        <v>2499.9998997879397</v>
      </c>
      <c r="AT10" s="4">
        <v>2352.9415065809058</v>
      </c>
      <c r="AU10" s="4">
        <v>1600.0001924071569</v>
      </c>
      <c r="AV10" s="4">
        <v>1904.7619047619044</v>
      </c>
      <c r="AW10" s="4">
        <v>1290.3224772004535</v>
      </c>
      <c r="AX10" s="4">
        <v>1428.5710277231858</v>
      </c>
      <c r="AY10" s="4">
        <v>1739.1306090644534</v>
      </c>
      <c r="AZ10" s="4">
        <v>2352.9415065809058</v>
      </c>
      <c r="BA10" s="4">
        <v>2857.1428571428564</v>
      </c>
      <c r="BB10" s="4">
        <f>SUM(BC10:BM10)</f>
        <v>40000.000000000007</v>
      </c>
      <c r="BC10" s="4">
        <v>18897.264880158207</v>
      </c>
      <c r="BD10" s="4">
        <v>3076.9231385920375</v>
      </c>
      <c r="BE10" s="4">
        <v>2499.9998997879397</v>
      </c>
      <c r="BF10" s="4">
        <v>2352.9415065809058</v>
      </c>
      <c r="BG10" s="4">
        <v>1600.0001924071569</v>
      </c>
      <c r="BH10" s="4">
        <v>1904.7619047619044</v>
      </c>
      <c r="BI10" s="4">
        <v>1290.3224772004535</v>
      </c>
      <c r="BJ10" s="4">
        <v>1428.5710277231858</v>
      </c>
      <c r="BK10" s="4">
        <v>1739.1306090644534</v>
      </c>
      <c r="BL10" s="4">
        <v>2352.9415065809058</v>
      </c>
      <c r="BM10" s="4">
        <v>2857.1428571428564</v>
      </c>
    </row>
    <row r="11" spans="2:65" ht="33.75" customHeight="1" x14ac:dyDescent="0.25">
      <c r="B11" s="21"/>
      <c r="C11" s="2">
        <v>11002</v>
      </c>
      <c r="D11" s="17" t="s">
        <v>16</v>
      </c>
      <c r="E11" s="18"/>
      <c r="F11" s="4">
        <f>SUM(G11:Q11)</f>
        <v>129177.40000000002</v>
      </c>
      <c r="G11" s="4">
        <v>61027.48860825372</v>
      </c>
      <c r="H11" s="4">
        <v>9936.7232760789757</v>
      </c>
      <c r="I11" s="4">
        <v>8073.587176371665</v>
      </c>
      <c r="J11" s="4">
        <v>7598.6716543051079</v>
      </c>
      <c r="K11" s="4">
        <v>5167.096621366406</v>
      </c>
      <c r="L11" s="4">
        <v>6151.3047619047611</v>
      </c>
      <c r="M11" s="4">
        <v>4167.012569157846</v>
      </c>
      <c r="N11" s="4">
        <v>4613.4772769152269</v>
      </c>
      <c r="O11" s="4">
        <v>5616.4092584840628</v>
      </c>
      <c r="P11" s="4">
        <v>7598.6716543051079</v>
      </c>
      <c r="Q11" s="4">
        <v>9226.9571428571398</v>
      </c>
      <c r="R11" s="4">
        <f>SUM(S11:AC11)</f>
        <v>149470.20000000004</v>
      </c>
      <c r="S11" s="4">
        <v>70614.449027255585</v>
      </c>
      <c r="T11" s="4">
        <v>11497.707922749489</v>
      </c>
      <c r="U11" s="4">
        <v>9341.8871255320828</v>
      </c>
      <c r="V11" s="4">
        <v>8792.3659394237329</v>
      </c>
      <c r="W11" s="4">
        <v>5978.8087189784064</v>
      </c>
      <c r="X11" s="4">
        <v>7117.6285714285705</v>
      </c>
      <c r="Y11" s="4">
        <v>4821.6189682911809</v>
      </c>
      <c r="Z11" s="4">
        <v>5338.2199306997536</v>
      </c>
      <c r="AA11" s="4">
        <v>6498.7049990746427</v>
      </c>
      <c r="AB11" s="4">
        <v>8792.3659394237329</v>
      </c>
      <c r="AC11" s="4">
        <v>10676.442857142854</v>
      </c>
      <c r="AD11" s="4">
        <f>SUM(AE11:AO11)</f>
        <v>205738.00000000003</v>
      </c>
      <c r="AE11" s="4">
        <v>97197.137047849727</v>
      </c>
      <c r="AF11" s="4">
        <v>15826.000317191214</v>
      </c>
      <c r="AG11" s="4">
        <v>12858.62448456428</v>
      </c>
      <c r="AH11" s="4">
        <v>12102.23699202356</v>
      </c>
      <c r="AI11" s="4">
        <v>8229.5209896365923</v>
      </c>
      <c r="AJ11" s="4">
        <v>9797.0476190476165</v>
      </c>
      <c r="AK11" s="4">
        <v>6636.7091453566727</v>
      </c>
      <c r="AL11" s="4">
        <v>7347.7836525428202</v>
      </c>
      <c r="AM11" s="4">
        <v>8945.1313311925624</v>
      </c>
      <c r="AN11" s="4">
        <v>12102.23699202356</v>
      </c>
      <c r="AO11" s="4">
        <v>14695.571428571426</v>
      </c>
      <c r="AP11" s="4">
        <f>SUM(AQ11:BA11)</f>
        <v>206168.30000000002</v>
      </c>
      <c r="AQ11" s="4">
        <v>97400.424374798036</v>
      </c>
      <c r="AR11" s="4">
        <v>15859.100317854618</v>
      </c>
      <c r="AS11" s="4">
        <v>12885.518233486246</v>
      </c>
      <c r="AT11" s="4">
        <v>12127.548760280604</v>
      </c>
      <c r="AU11" s="4">
        <v>8246.7329917064108</v>
      </c>
      <c r="AV11" s="4">
        <v>9817.5380952380929</v>
      </c>
      <c r="AW11" s="4">
        <v>6650.5897894051559</v>
      </c>
      <c r="AX11" s="4">
        <v>7363.151505373552</v>
      </c>
      <c r="AY11" s="4">
        <v>8963.8400287195727</v>
      </c>
      <c r="AZ11" s="4">
        <v>12127.548760280604</v>
      </c>
      <c r="BA11" s="4">
        <v>14726.307142857137</v>
      </c>
      <c r="BB11" s="4">
        <f>SUM(BC11:BM11)</f>
        <v>208662.80000000002</v>
      </c>
      <c r="BC11" s="4">
        <v>98578.905055886891</v>
      </c>
      <c r="BD11" s="4">
        <v>16050.984937085064</v>
      </c>
      <c r="BE11" s="4">
        <v>13041.424477236771</v>
      </c>
      <c r="BF11" s="4">
        <v>12274.284074984755</v>
      </c>
      <c r="BG11" s="4">
        <v>8346.5130037054023</v>
      </c>
      <c r="BH11" s="4">
        <v>9936.3238095238066</v>
      </c>
      <c r="BI11" s="4">
        <v>6731.0575248895693</v>
      </c>
      <c r="BJ11" s="4">
        <v>7452.2407660899389</v>
      </c>
      <c r="BK11" s="4">
        <v>9072.2965613273554</v>
      </c>
      <c r="BL11" s="4">
        <v>12274.284074984755</v>
      </c>
      <c r="BM11" s="4">
        <v>14904.485714285709</v>
      </c>
    </row>
    <row r="12" spans="2:65" ht="31.5" customHeight="1" x14ac:dyDescent="0.25">
      <c r="B12" s="19">
        <v>1144</v>
      </c>
      <c r="C12" s="19"/>
      <c r="D12" s="19" t="s">
        <v>17</v>
      </c>
      <c r="E12" s="19"/>
      <c r="F12" s="4">
        <f>SUM(G12:Q12)</f>
        <v>13381.1</v>
      </c>
      <c r="G12" s="4">
        <f>G13</f>
        <v>13381.1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f>R13</f>
        <v>10800</v>
      </c>
      <c r="S12" s="4">
        <f>R12</f>
        <v>10800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>
        <f>AD13</f>
        <v>10800</v>
      </c>
      <c r="AE12" s="4">
        <f>AD12</f>
        <v>10800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>AP13</f>
        <v>10800</v>
      </c>
      <c r="AQ12" s="4">
        <f>AP12</f>
        <v>10800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>
        <f>BB13</f>
        <v>10800</v>
      </c>
      <c r="BC12" s="4">
        <f>BB12</f>
        <v>10800</v>
      </c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2:65" ht="37.5" customHeight="1" x14ac:dyDescent="0.25">
      <c r="B13" s="3"/>
      <c r="C13" s="2">
        <v>11001</v>
      </c>
      <c r="D13" s="17" t="s">
        <v>18</v>
      </c>
      <c r="E13" s="18"/>
      <c r="F13" s="4">
        <f t="shared" ref="F13:F15" si="2">SUM(G13:Q13)</f>
        <v>13381.1</v>
      </c>
      <c r="G13" s="4">
        <v>13381.1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10800</v>
      </c>
      <c r="S13" s="4">
        <f>R13</f>
        <v>10800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>
        <v>10800</v>
      </c>
      <c r="AE13" s="4">
        <f t="shared" ref="AE13" si="3">AD13</f>
        <v>10800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v>10800</v>
      </c>
      <c r="AQ13" s="4">
        <f t="shared" ref="AQ13" si="4">AP13</f>
        <v>10800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>
        <v>10800</v>
      </c>
      <c r="BC13" s="4">
        <f t="shared" ref="BC13" si="5">BB13</f>
        <v>10800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2:65" ht="29.25" customHeight="1" x14ac:dyDescent="0.25">
      <c r="B14" s="19">
        <v>1013</v>
      </c>
      <c r="C14" s="19"/>
      <c r="D14" s="19" t="s">
        <v>19</v>
      </c>
      <c r="E14" s="19"/>
      <c r="F14" s="4">
        <f t="shared" si="2"/>
        <v>735678</v>
      </c>
      <c r="G14" s="4">
        <f>G15</f>
        <v>735678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>R15</f>
        <v>735678</v>
      </c>
      <c r="S14" s="4">
        <f>R14</f>
        <v>735678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>
        <f>AD15</f>
        <v>872811</v>
      </c>
      <c r="AE14" s="4">
        <f>AE15</f>
        <v>872811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>AP15</f>
        <v>916452</v>
      </c>
      <c r="AQ14" s="4">
        <f>AQ15</f>
        <v>916452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>
        <f>BB15</f>
        <v>962275</v>
      </c>
      <c r="BC14" s="4">
        <f>BC15</f>
        <v>962275</v>
      </c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2:65" ht="27.75" customHeight="1" x14ac:dyDescent="0.25">
      <c r="B15" s="3"/>
      <c r="C15" s="2">
        <v>11001</v>
      </c>
      <c r="D15" s="17" t="s">
        <v>20</v>
      </c>
      <c r="E15" s="18"/>
      <c r="F15" s="4">
        <f t="shared" si="2"/>
        <v>735678</v>
      </c>
      <c r="G15" s="4">
        <v>735678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v>735678</v>
      </c>
      <c r="S15" s="4">
        <f>R15</f>
        <v>735678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>
        <f>AE15</f>
        <v>872811</v>
      </c>
      <c r="AE15" s="4">
        <v>872811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>AQ15</f>
        <v>916452</v>
      </c>
      <c r="AQ15" s="4">
        <v>916452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>
        <f>BC15</f>
        <v>962275</v>
      </c>
      <c r="BC15" s="4">
        <v>962275</v>
      </c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2:65" ht="27.75" customHeight="1" x14ac:dyDescent="0.25">
      <c r="B16" s="6"/>
      <c r="C16" s="7"/>
      <c r="D16" s="8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</sheetData>
  <mergeCells count="19">
    <mergeCell ref="D15:E15"/>
    <mergeCell ref="F5:Q6"/>
    <mergeCell ref="R5:AC6"/>
    <mergeCell ref="AD5:AO6"/>
    <mergeCell ref="AP5:BA6"/>
    <mergeCell ref="BB5:BM6"/>
    <mergeCell ref="D9:E9"/>
    <mergeCell ref="D11:E11"/>
    <mergeCell ref="B14:C14"/>
    <mergeCell ref="D14:E14"/>
    <mergeCell ref="D5:E7"/>
    <mergeCell ref="B9:B11"/>
    <mergeCell ref="B5:C7"/>
    <mergeCell ref="B8:C8"/>
    <mergeCell ref="D8:E8"/>
    <mergeCell ref="B12:C12"/>
    <mergeCell ref="D12:E12"/>
    <mergeCell ref="D13:E13"/>
    <mergeCell ref="D10:E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2023-03-20T11:20:09Z</dcterms:modified>
</cp:coreProperties>
</file>