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30" windowHeight="7125" activeTab="1"/>
  </bookViews>
  <sheets>
    <sheet name="Հ1 Ձև1 " sheetId="9" r:id="rId1"/>
    <sheet name="Հ1 Ձև 2 (1) " sheetId="1" r:id="rId2"/>
  </sheets>
  <definedNames>
    <definedName name="_ftn1" localSheetId="0">'Հ1 Ձև1 '!#REF!</definedName>
    <definedName name="_ftn2" localSheetId="0">'Հ1 Ձև1 '!#REF!</definedName>
    <definedName name="_ftnref1" localSheetId="0">'Հ1 Ձև1 '!$W$6</definedName>
    <definedName name="_ftnref2" localSheetId="0">'Հ1 Ձև1 '!$X$6</definedName>
    <definedName name="_Toc501014752" localSheetId="1">'Հ1 Ձև 2 (1) '!#REF!</definedName>
    <definedName name="_Toc501014753" localSheetId="1">'Հ1 Ձև 2 (1) '!#REF!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40" i="1" l="1"/>
  <c r="E42" i="1"/>
  <c r="M36" i="1" l="1"/>
  <c r="M37" i="1"/>
  <c r="M39" i="1"/>
  <c r="L38" i="1"/>
  <c r="L39" i="1"/>
  <c r="L36" i="1"/>
  <c r="K39" i="1"/>
  <c r="C42" i="1" l="1"/>
  <c r="X8" i="9" l="1"/>
  <c r="W8" i="9"/>
  <c r="E8" i="9"/>
  <c r="D8" i="9"/>
  <c r="C8" i="9"/>
  <c r="B8" i="9"/>
  <c r="Y8" i="9" l="1"/>
  <c r="O42" i="1"/>
  <c r="R8" i="9" s="1"/>
  <c r="P42" i="1"/>
  <c r="S8" i="9" s="1"/>
  <c r="N42" i="1"/>
  <c r="Q8" i="9" s="1"/>
  <c r="M41" i="1"/>
  <c r="L41" i="1"/>
  <c r="K41" i="1"/>
  <c r="D42" i="1"/>
  <c r="G8" i="9" s="1"/>
  <c r="F8" i="9"/>
  <c r="Q11" i="9" l="1"/>
  <c r="F11" i="9"/>
  <c r="G11" i="9"/>
  <c r="S11" i="9"/>
  <c r="R11" i="9"/>
  <c r="J40" i="1"/>
  <c r="J42" i="1" s="1"/>
  <c r="M8" i="9" s="1"/>
  <c r="M11" i="9" s="1"/>
  <c r="I40" i="1"/>
  <c r="I42" i="1" s="1"/>
  <c r="L8" i="9" s="1"/>
  <c r="L11" i="9" s="1"/>
  <c r="G40" i="1"/>
  <c r="F40" i="1"/>
  <c r="E40" i="1"/>
  <c r="H8" i="9" s="1"/>
  <c r="H11" i="9" s="1"/>
  <c r="S39" i="1"/>
  <c r="R39" i="1"/>
  <c r="Q39" i="1"/>
  <c r="M38" i="1"/>
  <c r="S38" i="1" s="1"/>
  <c r="R38" i="1"/>
  <c r="K38" i="1"/>
  <c r="Q38" i="1" s="1"/>
  <c r="S37" i="1"/>
  <c r="L37" i="1"/>
  <c r="R37" i="1" s="1"/>
  <c r="K37" i="1"/>
  <c r="Q37" i="1" s="1"/>
  <c r="S36" i="1"/>
  <c r="R36" i="1"/>
  <c r="K36" i="1"/>
  <c r="Q36" i="1" s="1"/>
  <c r="G42" i="1" l="1"/>
  <c r="J8" i="9" s="1"/>
  <c r="J11" i="9" s="1"/>
  <c r="M40" i="1"/>
  <c r="M42" i="1" s="1"/>
  <c r="H42" i="1"/>
  <c r="K8" i="9" s="1"/>
  <c r="K11" i="9" s="1"/>
  <c r="K40" i="1"/>
  <c r="K42" i="1" s="1"/>
  <c r="F42" i="1"/>
  <c r="I8" i="9" s="1"/>
  <c r="I11" i="9" s="1"/>
  <c r="L40" i="1"/>
  <c r="L42" i="1" s="1"/>
  <c r="R42" i="1" l="1"/>
  <c r="U8" i="9" s="1"/>
  <c r="U11" i="9" s="1"/>
  <c r="O8" i="9"/>
  <c r="O11" i="9" s="1"/>
  <c r="Q42" i="1"/>
  <c r="T8" i="9" s="1"/>
  <c r="T11" i="9" s="1"/>
  <c r="N8" i="9"/>
  <c r="N11" i="9" s="1"/>
  <c r="S42" i="1"/>
  <c r="V8" i="9" s="1"/>
  <c r="V11" i="9" s="1"/>
  <c r="P8" i="9"/>
  <c r="P11" i="9" s="1"/>
</calcChain>
</file>

<file path=xl/sharedStrings.xml><?xml version="1.0" encoding="utf-8"?>
<sst xmlns="http://schemas.openxmlformats.org/spreadsheetml/2006/main" count="138" uniqueCount="90">
  <si>
    <t>2024թ.</t>
  </si>
  <si>
    <t>2025թ.</t>
  </si>
  <si>
    <t>X</t>
  </si>
  <si>
    <t>2026թ.</t>
  </si>
  <si>
    <t>2022թ.բազային (փաստացի) տարի</t>
  </si>
  <si>
    <t>Ծրագիր</t>
  </si>
  <si>
    <t>Միջոցառում</t>
  </si>
  <si>
    <t>Ծրագրի/ միջոցառման անվանումը</t>
  </si>
  <si>
    <t>2023թ.</t>
  </si>
  <si>
    <t>2026թ</t>
  </si>
  <si>
    <t>2025թ</t>
  </si>
  <si>
    <t>2024թ</t>
  </si>
  <si>
    <t>List 1</t>
  </si>
  <si>
    <t>List 2</t>
  </si>
  <si>
    <t>List 3</t>
  </si>
  <si>
    <t>Պարտադիր</t>
  </si>
  <si>
    <t>Գնային</t>
  </si>
  <si>
    <t>1. Գոյություն ունեցող միջոցառումը՝</t>
  </si>
  <si>
    <t>Հայեցողական (շարունակական)</t>
  </si>
  <si>
    <t>Ոչ գնային</t>
  </si>
  <si>
    <t>Հայեցողական (ոչ շարունակական)</t>
  </si>
  <si>
    <t>2. Միջոցառման հիմքում դրված ծախսային պարտավորության բնույթը՝</t>
  </si>
  <si>
    <t xml:space="preserve">3. Միջոցառման ծախսակազմման հիմքում դրված հիմնական ծախսային գործոնները՝ </t>
  </si>
  <si>
    <r>
      <t>4. Միջոցառման գծով ծախսային խնայողությունների առաջարկները՝</t>
    </r>
    <r>
      <rPr>
        <b/>
        <sz val="10"/>
        <color theme="1"/>
        <rFont val="GHEA Grapalat"/>
        <family val="3"/>
      </rPr>
      <t xml:space="preserve"> </t>
    </r>
    <r>
      <rPr>
        <b/>
        <vertAlign val="superscript"/>
        <sz val="10"/>
        <color theme="1"/>
        <rFont val="GHEA Grapalat"/>
        <family val="3"/>
      </rPr>
      <t>18</t>
    </r>
  </si>
  <si>
    <r>
      <t xml:space="preserve">4.1 Միջոցառման գծով ծախսային խնայողության վերաբերյալ առաջարկի բնույթը՝ </t>
    </r>
    <r>
      <rPr>
        <i/>
        <vertAlign val="superscript"/>
        <sz val="9"/>
        <color theme="1"/>
        <rFont val="GHEA Grapalat"/>
        <family val="3"/>
      </rPr>
      <t>19</t>
    </r>
  </si>
  <si>
    <r>
      <t xml:space="preserve">4.2 Նկարագրություն՝ </t>
    </r>
    <r>
      <rPr>
        <vertAlign val="superscript"/>
        <sz val="9"/>
        <color theme="1"/>
        <rFont val="GHEA Grapalat"/>
        <family val="3"/>
      </rPr>
      <t>20</t>
    </r>
  </si>
  <si>
    <t xml:space="preserve">5. Միջոցառման գծով ծախսերի ամփոփ հաշվարկը՝ </t>
  </si>
  <si>
    <t>Գնային գործոններով պայմանավորված ծախսերի ընդհանուր փոփոխությունը (+/-)</t>
  </si>
  <si>
    <t>Ոչ գնային գործոններով պայմանավորված ծախսերի ընդհանուր փոփոխությունը (+/-)</t>
  </si>
  <si>
    <t xml:space="preserve">Միջոցառման գծով ճշգրտված բազային բյուջեն </t>
  </si>
  <si>
    <r>
      <t>Ծրագրային դասիչը</t>
    </r>
    <r>
      <rPr>
        <vertAlign val="superscript"/>
        <sz val="8"/>
        <color theme="1"/>
        <rFont val="GHEA Grapalat"/>
        <family val="3"/>
      </rPr>
      <t>[2]</t>
    </r>
  </si>
  <si>
    <r>
      <t>Ընդամենը ծախսեր (հազ. դրամ)</t>
    </r>
    <r>
      <rPr>
        <vertAlign val="superscript"/>
        <sz val="8"/>
        <color theme="1"/>
        <rFont val="GHEA Grapalat"/>
        <family val="3"/>
      </rPr>
      <t>14</t>
    </r>
  </si>
  <si>
    <r>
      <t>Միջոցառման հիմքում դրված ծախսային պարտավորության բնույթը՝ (ընտրել)</t>
    </r>
    <r>
      <rPr>
        <vertAlign val="superscript"/>
        <sz val="8"/>
        <color theme="1"/>
        <rFont val="GHEA Grapalat"/>
        <family val="3"/>
      </rPr>
      <t>4</t>
    </r>
  </si>
  <si>
    <t xml:space="preserve">Ծրագրի </t>
  </si>
  <si>
    <t>Բյուջետային ծախսերը (հազ. դրամ)</t>
  </si>
  <si>
    <t>2023թ.(պլանային)</t>
  </si>
  <si>
    <t>Ծախսային խնայողությունների գծով ամփոփ առաջարկը</t>
  </si>
  <si>
    <r>
      <t>Ձևաչափ N 2. Գոյություն ունեցող պարտավորությունների գծով ծախսակազմումների ամփոփ ձևաչափ</t>
    </r>
    <r>
      <rPr>
        <b/>
        <vertAlign val="superscript"/>
        <sz val="10"/>
        <color theme="1"/>
        <rFont val="GHEA Grapalat"/>
        <family val="3"/>
      </rPr>
      <t>1</t>
    </r>
  </si>
  <si>
    <t>x</t>
  </si>
  <si>
    <t>Ընդամենը</t>
  </si>
  <si>
    <t>Ծրագրի /միջոցառման նախատեսվող ավարտը</t>
  </si>
  <si>
    <t>Ծրագրի /միջոցառման սկիզբը</t>
  </si>
  <si>
    <r>
      <t>Հավելված N 1. Գոյություն ունեցող պարտավորությունների գծով ծախսակազմումների ամփոփ ձևաչափ</t>
    </r>
    <r>
      <rPr>
        <b/>
        <vertAlign val="superscript"/>
        <sz val="12"/>
        <color theme="1"/>
        <rFont val="GHEA Grapalat"/>
        <family val="3"/>
      </rPr>
      <t>*</t>
    </r>
  </si>
  <si>
    <r>
      <t>Ձևաչափ N 1. Գոյություն ունեցող պարտավորությունների գծով ամփոփ տեղեկատվություն</t>
    </r>
    <r>
      <rPr>
        <b/>
        <vertAlign val="superscript"/>
        <sz val="10"/>
        <color theme="1"/>
        <rFont val="GHEA Grapalat"/>
        <family val="3"/>
      </rPr>
      <t>1</t>
    </r>
    <r>
      <rPr>
        <b/>
        <sz val="10"/>
        <color theme="1"/>
        <rFont val="GHEA Grapalat"/>
        <family val="3"/>
      </rPr>
      <t xml:space="preserve"> </t>
    </r>
  </si>
  <si>
    <r>
      <t>Ծրագրի դասիչը</t>
    </r>
    <r>
      <rPr>
        <vertAlign val="superscript"/>
        <sz val="9"/>
        <color theme="1"/>
        <rFont val="GHEA Grapalat"/>
        <family val="3"/>
      </rPr>
      <t>2</t>
    </r>
    <r>
      <rPr>
        <sz val="9"/>
        <color theme="1"/>
        <rFont val="GHEA Grapalat"/>
        <family val="3"/>
      </rPr>
      <t>՝</t>
    </r>
  </si>
  <si>
    <r>
      <t>Ծրագրի անվանումը</t>
    </r>
    <r>
      <rPr>
        <vertAlign val="superscript"/>
        <sz val="9"/>
        <color theme="1"/>
        <rFont val="GHEA Grapalat"/>
        <family val="3"/>
      </rPr>
      <t>3</t>
    </r>
    <r>
      <rPr>
        <sz val="9"/>
        <color theme="1"/>
        <rFont val="GHEA Grapalat"/>
        <family val="3"/>
      </rPr>
      <t>՝</t>
    </r>
  </si>
  <si>
    <r>
      <t>Միջոցառման դասիչը</t>
    </r>
    <r>
      <rPr>
        <vertAlign val="superscript"/>
        <sz val="9"/>
        <color theme="1"/>
        <rFont val="GHEA Grapalat"/>
        <family val="3"/>
      </rPr>
      <t>4</t>
    </r>
    <r>
      <rPr>
        <sz val="9"/>
        <color theme="1"/>
        <rFont val="GHEA Grapalat"/>
        <family val="3"/>
      </rPr>
      <t>՝</t>
    </r>
  </si>
  <si>
    <r>
      <t>Միջոցառման անվանումը</t>
    </r>
    <r>
      <rPr>
        <vertAlign val="superscript"/>
        <sz val="9"/>
        <color theme="1"/>
        <rFont val="GHEA Grapalat"/>
        <family val="3"/>
      </rPr>
      <t>5</t>
    </r>
    <r>
      <rPr>
        <sz val="9"/>
        <color theme="1"/>
        <rFont val="GHEA Grapalat"/>
        <family val="3"/>
      </rPr>
      <t>՝</t>
    </r>
  </si>
  <si>
    <r>
      <t>Ծրագրի /միջոցառման սկիզբը</t>
    </r>
    <r>
      <rPr>
        <vertAlign val="superscript"/>
        <sz val="9"/>
        <color theme="1"/>
        <rFont val="GHEA Grapalat"/>
        <family val="3"/>
      </rPr>
      <t>6</t>
    </r>
  </si>
  <si>
    <r>
      <t>Ծրագրի /միջոցառման նախատեսվող ավարտը</t>
    </r>
    <r>
      <rPr>
        <vertAlign val="superscript"/>
        <sz val="9"/>
        <color theme="1"/>
        <rFont val="GHEA Grapalat"/>
        <family val="3"/>
      </rPr>
      <t>7</t>
    </r>
  </si>
  <si>
    <r>
      <t>Ծախսային պարտավորության բնույթը</t>
    </r>
    <r>
      <rPr>
        <vertAlign val="superscript"/>
        <sz val="9"/>
        <color theme="1"/>
        <rFont val="GHEA Grapalat"/>
        <family val="3"/>
      </rPr>
      <t>8</t>
    </r>
  </si>
  <si>
    <r>
      <t>Պարտադիր կամ հայեցողական  պարտավորությունների շրջանակը</t>
    </r>
    <r>
      <rPr>
        <vertAlign val="superscript"/>
        <sz val="9"/>
        <color theme="1"/>
        <rFont val="GHEA Grapalat"/>
        <family val="3"/>
      </rPr>
      <t>9</t>
    </r>
  </si>
  <si>
    <r>
      <t>Պարտադիր պարտավորության շրջանակներում գործադիր մարմնի հայեցողական իրավասությունների շրջանակները</t>
    </r>
    <r>
      <rPr>
        <vertAlign val="superscript"/>
        <sz val="9"/>
        <color theme="1"/>
        <rFont val="GHEA Grapalat"/>
        <family val="3"/>
      </rPr>
      <t>10</t>
    </r>
  </si>
  <si>
    <r>
      <t>Պարտադիր կամ հայեցողական պարտավորությունը սահմանող օրենսդրական հիմքերը</t>
    </r>
    <r>
      <rPr>
        <vertAlign val="superscript"/>
        <sz val="9"/>
        <color theme="1"/>
        <rFont val="GHEA Grapalat"/>
        <family val="3"/>
      </rPr>
      <t>11</t>
    </r>
  </si>
  <si>
    <r>
      <t xml:space="preserve">Ծախսային գործոնը </t>
    </r>
    <r>
      <rPr>
        <vertAlign val="superscript"/>
        <sz val="9"/>
        <color theme="1"/>
        <rFont val="GHEA Grapalat"/>
        <family val="3"/>
      </rPr>
      <t xml:space="preserve">12 </t>
    </r>
  </si>
  <si>
    <r>
      <t>Չափի միավորը</t>
    </r>
    <r>
      <rPr>
        <vertAlign val="superscript"/>
        <sz val="9"/>
        <color theme="1"/>
        <rFont val="GHEA Grapalat"/>
        <family val="3"/>
      </rPr>
      <t>13</t>
    </r>
  </si>
  <si>
    <r>
      <t>Գործոնի տեսակը</t>
    </r>
    <r>
      <rPr>
        <vertAlign val="superscript"/>
        <sz val="9"/>
        <color theme="1"/>
        <rFont val="GHEA Grapalat"/>
        <family val="3"/>
      </rPr>
      <t xml:space="preserve">14 </t>
    </r>
  </si>
  <si>
    <r>
      <t>Ստանդարտի (նորմատիվի) առկայությունը</t>
    </r>
    <r>
      <rPr>
        <vertAlign val="superscript"/>
        <sz val="9"/>
        <color theme="1"/>
        <rFont val="GHEA Grapalat"/>
        <family val="3"/>
      </rPr>
      <t>15</t>
    </r>
  </si>
  <si>
    <r>
      <t>Ծախսային գործոնի մակարդակը</t>
    </r>
    <r>
      <rPr>
        <vertAlign val="superscript"/>
        <sz val="9"/>
        <color theme="1"/>
        <rFont val="GHEA Grapalat"/>
        <family val="3"/>
      </rPr>
      <t xml:space="preserve">16 </t>
    </r>
  </si>
  <si>
    <r>
      <t>Հիմնավորումներ/ Պատճառներ</t>
    </r>
    <r>
      <rPr>
        <vertAlign val="superscript"/>
        <sz val="9"/>
        <color theme="1"/>
        <rFont val="GHEA Grapalat"/>
        <family val="3"/>
      </rPr>
      <t xml:space="preserve">17 </t>
    </r>
  </si>
  <si>
    <r>
      <t>Ծախսային տարրերը</t>
    </r>
    <r>
      <rPr>
        <vertAlign val="superscript"/>
        <sz val="9"/>
        <color theme="1"/>
        <rFont val="GHEA Grapalat"/>
        <family val="3"/>
      </rPr>
      <t>21</t>
    </r>
  </si>
  <si>
    <r>
      <t>Բազային (փաստացի) տարի</t>
    </r>
    <r>
      <rPr>
        <vertAlign val="superscript"/>
        <sz val="9"/>
        <color theme="1"/>
        <rFont val="GHEA Grapalat"/>
        <family val="3"/>
      </rPr>
      <t>25</t>
    </r>
  </si>
  <si>
    <r>
      <t>Ընթացիկ տարի (պլանային)</t>
    </r>
    <r>
      <rPr>
        <vertAlign val="superscript"/>
        <sz val="9"/>
        <color theme="1"/>
        <rFont val="GHEA Grapalat"/>
        <family val="3"/>
      </rPr>
      <t>26</t>
    </r>
  </si>
  <si>
    <r>
      <t>Գնային գործոններով պայմանավորված ծախսերի ընդհանուր փոփոխությունը</t>
    </r>
    <r>
      <rPr>
        <vertAlign val="superscript"/>
        <sz val="9"/>
        <color theme="1"/>
        <rFont val="GHEA Grapalat"/>
        <family val="3"/>
      </rPr>
      <t>27</t>
    </r>
    <r>
      <rPr>
        <sz val="9"/>
        <color theme="1"/>
        <rFont val="GHEA Grapalat"/>
        <family val="3"/>
      </rPr>
      <t xml:space="preserve"> (+/-)</t>
    </r>
  </si>
  <si>
    <r>
      <t>Ոչ գնային գործոններով պայմանավորված ծախսերի ընդհանուր փոփոխությունը</t>
    </r>
    <r>
      <rPr>
        <vertAlign val="superscript"/>
        <sz val="9"/>
        <color theme="1"/>
        <rFont val="GHEA Grapalat"/>
        <family val="3"/>
      </rPr>
      <t>28</t>
    </r>
    <r>
      <rPr>
        <sz val="9"/>
        <color theme="1"/>
        <rFont val="GHEA Grapalat"/>
        <family val="3"/>
      </rPr>
      <t xml:space="preserve"> (+/-)</t>
    </r>
  </si>
  <si>
    <r>
      <t>Միջոցառման գծով ճշգրտված բազային բյուջեն</t>
    </r>
    <r>
      <rPr>
        <vertAlign val="superscript"/>
        <sz val="9"/>
        <color theme="1"/>
        <rFont val="GHEA Grapalat"/>
        <family val="3"/>
      </rPr>
      <t>29</t>
    </r>
    <r>
      <rPr>
        <sz val="9"/>
        <color theme="1"/>
        <rFont val="GHEA Grapalat"/>
        <family val="3"/>
      </rPr>
      <t xml:space="preserve"> </t>
    </r>
  </si>
  <si>
    <r>
      <t>Ծախսային խնայողության գծով ամփոփ առաջարկը</t>
    </r>
    <r>
      <rPr>
        <vertAlign val="superscript"/>
        <sz val="9"/>
        <color theme="1"/>
        <rFont val="GHEA Grapalat"/>
        <family val="3"/>
      </rPr>
      <t>30</t>
    </r>
    <r>
      <rPr>
        <sz val="9"/>
        <color theme="1"/>
        <rFont val="GHEA Grapalat"/>
        <family val="3"/>
      </rPr>
      <t xml:space="preserve"> (-)</t>
    </r>
  </si>
  <si>
    <r>
      <t>Միջոցառման գծով ծախսերը</t>
    </r>
    <r>
      <rPr>
        <vertAlign val="superscript"/>
        <sz val="9"/>
        <color theme="1"/>
        <rFont val="GHEA Grapalat"/>
        <family val="3"/>
      </rPr>
      <t>31</t>
    </r>
    <r>
      <rPr>
        <sz val="9"/>
        <color theme="1"/>
        <rFont val="GHEA Grapalat"/>
        <family val="3"/>
      </rPr>
      <t xml:space="preserve"> </t>
    </r>
  </si>
  <si>
    <r>
      <t>Ընդամենը փոփոխության ենթարկված ծախսեր (հազ. դրամ)</t>
    </r>
    <r>
      <rPr>
        <vertAlign val="superscript"/>
        <sz val="9"/>
        <color theme="1"/>
        <rFont val="GHEA Grapalat"/>
        <family val="3"/>
      </rPr>
      <t>22</t>
    </r>
  </si>
  <si>
    <r>
      <t>Ընդամենը փոփոխության չենթարկված ծախսեր (հազ. դրամ)</t>
    </r>
    <r>
      <rPr>
        <vertAlign val="superscript"/>
        <sz val="9"/>
        <color theme="1"/>
        <rFont val="GHEA Grapalat"/>
        <family val="3"/>
      </rPr>
      <t>23</t>
    </r>
  </si>
  <si>
    <r>
      <t>ԸՆԴԱՄԵՆԸ (հազ. դրամ)</t>
    </r>
    <r>
      <rPr>
        <vertAlign val="superscript"/>
        <sz val="9"/>
        <color theme="1"/>
        <rFont val="GHEA Grapalat"/>
        <family val="3"/>
      </rPr>
      <t>24</t>
    </r>
  </si>
  <si>
    <t>Դատավարական ղեկավարում և դատախազական հսկողություն</t>
  </si>
  <si>
    <t>Քրեական հետապնդման, դատավարական ղեկավարման և դատախազական հսկողության ծառայությունների տրամադրում</t>
  </si>
  <si>
    <t>ավելի քան 5 տարի</t>
  </si>
  <si>
    <t>շարունակական</t>
  </si>
  <si>
    <t xml:space="preserve">Մինչդատական վարույթի օրինականության նկատմամբ հսկողություն, մեղադրանքի պաշտպանություն, դատարանների վճիռների, դատավճիռների և որոշումների բողոքարկում, պատիժների և հարկադրանքի այլ միջոցների օրինականության նկատմամբ հսկողություն: ՀՀ դատախազության աշխատակիցներ: </t>
  </si>
  <si>
    <t>Ոչ</t>
  </si>
  <si>
    <t>ՀՀ դրամ</t>
  </si>
  <si>
    <t>Թանկացումներ</t>
  </si>
  <si>
    <t>4111, 4112, 4113</t>
  </si>
  <si>
    <t>4261, 4267, 4729,</t>
  </si>
  <si>
    <t>4215, 4252, 4264</t>
  </si>
  <si>
    <t>ՀՀ սահմանադրություն 06.12.2015,
Դատախազության  մասին 17.11.2017թ 
ՀՕ-198-Ն ՀՀ օրենքը,
ՀՀ կառավարության 22 հուլիսի 2004 թվականի N 1127-Ն որոշման 3-րդ կետի գ) ենթակետի պահանջների կատարում,
ՀՀ կառավարության 15.03.2018թ. N 256-Ն որոշում,
16 հունվարի 2020 թվականի ՀՀ կառավարության N 40-Լ որոշում,
ՀՀ կառավարության 19 հուլիսի 2020թ. 1158-Ն որոշում:</t>
  </si>
  <si>
    <t>ՀՀ դատախազներին մշտական բնակության վայրից դուրս գործուղելիս բնակելի տարածությամբ ապահովելու անհնարինության դեպքում դրամական փոխհատցման տրամադրում:
Պիլոտային ծրագրի շրջանակներում դատախազությունում հանրային պաշտոն զբաղեցնող անձանց և հանրային ծառայողներին տրանսպորտային ծախսերի փոխհատուցման տրամադրում:
ՀՀ դատախազներին համազգեստի տրամադրում:</t>
  </si>
  <si>
    <t xml:space="preserve">2023թ.- բազային տարի (փաստ) </t>
  </si>
  <si>
    <t>2024թ. (սպասողական)</t>
  </si>
  <si>
    <t>2027թ.</t>
  </si>
  <si>
    <t>Աշխատավարձի հաշվարկի շեմի փոփոխություն, տրանսպորտային միջոցների թվաքանակի փոփոխություն, թանկացուներ</t>
  </si>
  <si>
    <t>2027թ</t>
  </si>
  <si>
    <t>4212, 4213, 4214, 4221, 4222, 4231, 4232, 4233, 4234, 4235, 4237, 4239, 4241, 4251, 4823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</si>
</sst>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6" x14ac:knownFonts="1">
    <font>
      <sz val="11"/>
      <color theme="1"/>
      <name val="Calibri"/>
      <family val="2"/>
      <scheme val="minor"/>
    </font>
    <font>
      <b/>
      <sz val="12"/>
      <color theme="1"/>
      <name val="GHEA Grapalat"/>
      <family val="3"/>
    </font>
    <font>
      <b/>
      <vertAlign val="superscript"/>
      <sz val="12"/>
      <color theme="1"/>
      <name val="GHEA Grapalat"/>
      <family val="3"/>
    </font>
    <font>
      <sz val="9"/>
      <color theme="1"/>
      <name val="GHEA Grapalat"/>
      <family val="3"/>
    </font>
    <font>
      <vertAlign val="superscript"/>
      <sz val="9"/>
      <color theme="1"/>
      <name val="GHEA Grapalat"/>
      <family val="3"/>
    </font>
    <font>
      <i/>
      <sz val="9"/>
      <color theme="1"/>
      <name val="GHEA Grapalat"/>
      <family val="3"/>
    </font>
    <font>
      <sz val="8"/>
      <color theme="1"/>
      <name val="GHEA Grapalat"/>
      <family val="3"/>
    </font>
    <font>
      <b/>
      <sz val="10"/>
      <color theme="1"/>
      <name val="GHEA Grapalat"/>
      <family val="3"/>
    </font>
    <font>
      <b/>
      <i/>
      <sz val="10"/>
      <color theme="1"/>
      <name val="GHEA Grapalat"/>
      <family val="3"/>
    </font>
    <font>
      <b/>
      <sz val="9"/>
      <color theme="1"/>
      <name val="GHEA Grapalat"/>
      <family val="3"/>
    </font>
    <font>
      <sz val="10"/>
      <color theme="1"/>
      <name val="GHEA Grapalat"/>
      <family val="3"/>
    </font>
    <font>
      <sz val="11"/>
      <color rgb="FF000000"/>
      <name val="Calibri"/>
      <family val="2"/>
    </font>
    <font>
      <b/>
      <vertAlign val="superscript"/>
      <sz val="10"/>
      <color theme="1"/>
      <name val="GHEA Grapalat"/>
      <family val="3"/>
    </font>
    <font>
      <sz val="11"/>
      <color theme="1"/>
      <name val="GHEA Grapalat"/>
      <family val="3"/>
    </font>
    <font>
      <i/>
      <vertAlign val="superscript"/>
      <sz val="9"/>
      <color theme="1"/>
      <name val="GHEA Grapalat"/>
      <family val="3"/>
    </font>
    <font>
      <vertAlign val="superscript"/>
      <sz val="8"/>
      <color theme="1"/>
      <name val="GHEA Grapalat"/>
      <family val="3"/>
    </font>
  </fonts>
  <fills count="7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7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3" fillId="2" borderId="1" xfId="0" applyFont="1" applyFill="1" applyBorder="1" applyAlignment="1">
      <alignment horizontal="center" vertical="center" wrapText="1"/>
    </xf>
    <xf numFmtId="0" fontId="0" fillId="3" borderId="0" xfId="0" applyFill="1"/>
    <xf numFmtId="0" fontId="7" fillId="0" borderId="0" xfId="0" applyFont="1" applyAlignment="1">
      <alignment horizontal="left" vertical="center"/>
    </xf>
    <xf numFmtId="0" fontId="7" fillId="0" borderId="0" xfId="0" applyFont="1"/>
    <xf numFmtId="0" fontId="10" fillId="0" borderId="0" xfId="0" applyFont="1"/>
    <xf numFmtId="0" fontId="13" fillId="0" borderId="0" xfId="0" applyFont="1"/>
    <xf numFmtId="0" fontId="3" fillId="3" borderId="1" xfId="0" applyFont="1" applyFill="1" applyBorder="1" applyAlignment="1">
      <alignment vertical="top" wrapText="1"/>
    </xf>
    <xf numFmtId="0" fontId="1" fillId="0" borderId="0" xfId="0" applyFont="1" applyAlignment="1">
      <alignment horizontal="left" vertical="center" wrapText="1"/>
    </xf>
    <xf numFmtId="0" fontId="8" fillId="0" borderId="3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3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2" borderId="1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6" fillId="4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left" vertical="center"/>
    </xf>
    <xf numFmtId="0" fontId="3" fillId="5" borderId="1" xfId="0" applyFont="1" applyFill="1" applyBorder="1"/>
    <xf numFmtId="0" fontId="3" fillId="5" borderId="1" xfId="0" applyFont="1" applyFill="1" applyBorder="1" applyAlignment="1">
      <alignment vertical="center" wrapText="1"/>
    </xf>
    <xf numFmtId="0" fontId="9" fillId="5" borderId="1" xfId="0" applyFont="1" applyFill="1" applyBorder="1" applyAlignment="1">
      <alignment vertical="center" wrapText="1"/>
    </xf>
    <xf numFmtId="0" fontId="6" fillId="5" borderId="2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0" fillId="5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top" wrapText="1"/>
    </xf>
    <xf numFmtId="164" fontId="3" fillId="5" borderId="1" xfId="0" applyNumberFormat="1" applyFont="1" applyFill="1" applyBorder="1"/>
    <xf numFmtId="164" fontId="3" fillId="5" borderId="1" xfId="0" applyNumberFormat="1" applyFont="1" applyFill="1" applyBorder="1" applyAlignment="1">
      <alignment vertical="center" wrapText="1"/>
    </xf>
    <xf numFmtId="164" fontId="9" fillId="5" borderId="1" xfId="0" applyNumberFormat="1" applyFont="1" applyFill="1" applyBorder="1" applyAlignment="1">
      <alignment vertical="center" wrapText="1"/>
    </xf>
    <xf numFmtId="164" fontId="3" fillId="4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vertical="top" wrapText="1"/>
    </xf>
    <xf numFmtId="0" fontId="3" fillId="4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top" wrapText="1"/>
    </xf>
    <xf numFmtId="0" fontId="3" fillId="6" borderId="1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26</xdr:row>
          <xdr:rowOff>0</xdr:rowOff>
        </xdr:from>
        <xdr:to>
          <xdr:col>2</xdr:col>
          <xdr:colOff>1095375</xdr:colOff>
          <xdr:row>27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«Արտադրել - գնել» այլընտրանքի կիրառում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23</xdr:row>
          <xdr:rowOff>171450</xdr:rowOff>
        </xdr:from>
        <xdr:to>
          <xdr:col>3</xdr:col>
          <xdr:colOff>76200</xdr:colOff>
          <xdr:row>25</xdr:row>
          <xdr:rowOff>28575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Կիրառվող ռեսուրսների սպառման ծավալների փոփոխություն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25</xdr:row>
          <xdr:rowOff>28575</xdr:rowOff>
        </xdr:from>
        <xdr:to>
          <xdr:col>3</xdr:col>
          <xdr:colOff>76200</xdr:colOff>
          <xdr:row>26</xdr:row>
          <xdr:rowOff>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Կիրառվող ռեսուրսների տեսակներում (համախմբությունում) փոփոխություն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</xdr:colOff>
          <xdr:row>27</xdr:row>
          <xdr:rowOff>9525</xdr:rowOff>
        </xdr:from>
        <xdr:to>
          <xdr:col>2</xdr:col>
          <xdr:colOff>495300</xdr:colOff>
          <xdr:row>28</xdr:row>
          <xdr:rowOff>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Այլ (նկարագրել)՝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1"/>
  <sheetViews>
    <sheetView workbookViewId="0">
      <selection activeCell="A11" sqref="A11"/>
    </sheetView>
  </sheetViews>
  <sheetFormatPr defaultRowHeight="15" x14ac:dyDescent="0.25"/>
  <cols>
    <col min="1" max="1" width="4.85546875" customWidth="1"/>
    <col min="2" max="2" width="9.85546875" customWidth="1"/>
    <col min="3" max="3" width="11.28515625" customWidth="1"/>
    <col min="4" max="4" width="23" customWidth="1"/>
    <col min="5" max="5" width="36" customWidth="1"/>
    <col min="6" max="6" width="19.42578125" customWidth="1"/>
    <col min="7" max="7" width="14" customWidth="1"/>
    <col min="8" max="8" width="12.28515625" customWidth="1"/>
    <col min="9" max="9" width="12.42578125" customWidth="1"/>
    <col min="10" max="11" width="10.28515625" customWidth="1"/>
    <col min="12" max="17" width="9.5703125" customWidth="1"/>
    <col min="18" max="18" width="12.140625" customWidth="1"/>
    <col min="22" max="22" width="16.28515625" customWidth="1"/>
    <col min="23" max="23" width="11.140625" customWidth="1"/>
    <col min="24" max="24" width="10.42578125" customWidth="1"/>
    <col min="25" max="25" width="25" customWidth="1"/>
  </cols>
  <sheetData>
    <row r="1" spans="1:25" ht="19.5" x14ac:dyDescent="0.25">
      <c r="A1" s="1" t="s">
        <v>42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5" ht="17.25" x14ac:dyDescent="0.25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</row>
    <row r="3" spans="1:25" ht="17.25" x14ac:dyDescent="0.25">
      <c r="A3" s="1" t="s">
        <v>43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</row>
    <row r="4" spans="1:25" ht="17.25" x14ac:dyDescent="0.25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</row>
    <row r="5" spans="1:25" ht="17.25" x14ac:dyDescent="0.25">
      <c r="A5" s="19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</row>
    <row r="6" spans="1:25" ht="37.5" customHeight="1" x14ac:dyDescent="0.25">
      <c r="B6" s="45" t="s">
        <v>30</v>
      </c>
      <c r="C6" s="45"/>
      <c r="D6" s="44" t="s">
        <v>7</v>
      </c>
      <c r="E6" s="44"/>
      <c r="F6" s="44" t="s">
        <v>34</v>
      </c>
      <c r="G6" s="44"/>
      <c r="H6" s="44" t="s">
        <v>27</v>
      </c>
      <c r="I6" s="44"/>
      <c r="J6" s="44"/>
      <c r="K6" s="44" t="s">
        <v>28</v>
      </c>
      <c r="L6" s="44"/>
      <c r="M6" s="44"/>
      <c r="N6" s="46" t="s">
        <v>29</v>
      </c>
      <c r="O6" s="46"/>
      <c r="P6" s="46"/>
      <c r="Q6" s="44" t="s">
        <v>36</v>
      </c>
      <c r="R6" s="44"/>
      <c r="S6" s="44"/>
      <c r="T6" s="50" t="s">
        <v>31</v>
      </c>
      <c r="U6" s="50"/>
      <c r="V6" s="50"/>
      <c r="W6" s="44" t="s">
        <v>41</v>
      </c>
      <c r="X6" s="44" t="s">
        <v>40</v>
      </c>
      <c r="Y6" s="44" t="s">
        <v>32</v>
      </c>
    </row>
    <row r="7" spans="1:25" ht="25.5" customHeight="1" x14ac:dyDescent="0.25">
      <c r="B7" s="20" t="s">
        <v>5</v>
      </c>
      <c r="C7" s="20" t="s">
        <v>6</v>
      </c>
      <c r="D7" s="21" t="s">
        <v>33</v>
      </c>
      <c r="E7" s="20" t="s">
        <v>6</v>
      </c>
      <c r="F7" s="21" t="s">
        <v>4</v>
      </c>
      <c r="G7" s="21" t="s">
        <v>35</v>
      </c>
      <c r="H7" s="21" t="s">
        <v>0</v>
      </c>
      <c r="I7" s="21" t="s">
        <v>1</v>
      </c>
      <c r="J7" s="21" t="s">
        <v>3</v>
      </c>
      <c r="K7" s="21" t="s">
        <v>0</v>
      </c>
      <c r="L7" s="21" t="s">
        <v>1</v>
      </c>
      <c r="M7" s="21" t="s">
        <v>3</v>
      </c>
      <c r="N7" s="18" t="s">
        <v>11</v>
      </c>
      <c r="O7" s="18" t="s">
        <v>10</v>
      </c>
      <c r="P7" s="18" t="s">
        <v>9</v>
      </c>
      <c r="Q7" s="21" t="s">
        <v>0</v>
      </c>
      <c r="R7" s="21" t="s">
        <v>1</v>
      </c>
      <c r="S7" s="21" t="s">
        <v>3</v>
      </c>
      <c r="T7" s="31" t="s">
        <v>0</v>
      </c>
      <c r="U7" s="31" t="s">
        <v>1</v>
      </c>
      <c r="V7" s="31" t="s">
        <v>3</v>
      </c>
      <c r="W7" s="44"/>
      <c r="X7" s="44"/>
      <c r="Y7" s="44"/>
    </row>
    <row r="8" spans="1:25" ht="41.25" customHeight="1" x14ac:dyDescent="0.25">
      <c r="B8" s="26">
        <f>'Հ1 Ձև 2 (1) '!C5</f>
        <v>1087</v>
      </c>
      <c r="C8" s="26">
        <f>'Հ1 Ձև 2 (1) '!C7</f>
        <v>11001</v>
      </c>
      <c r="D8" s="26" t="str">
        <f>'Հ1 Ձև 2 (1) '!C6</f>
        <v>Դատավարական ղեկավարում և դատախազական հսկողություն</v>
      </c>
      <c r="E8" s="26" t="str">
        <f>'Հ1 Ձև 2 (1) '!C8</f>
        <v>Քրեական հետապնդման, դատավարական ղեկավարման և դատախազական հսկողության ծառայությունների տրամադրում</v>
      </c>
      <c r="F8" s="26">
        <f>'Հ1 Ձև 2 (1) '!C42</f>
        <v>9130651.1999999993</v>
      </c>
      <c r="G8" s="26">
        <f>'Հ1 Ձև 2 (1) '!D42</f>
        <v>8973094.3000000007</v>
      </c>
      <c r="H8" s="26">
        <f>'Հ1 Ձև 2 (1) '!E42</f>
        <v>8706672.9000000004</v>
      </c>
      <c r="I8" s="26">
        <f>'Հ1 Ձև 2 (1) '!F42</f>
        <v>8746967.9000000004</v>
      </c>
      <c r="J8" s="26">
        <f>'Հ1 Ձև 2 (1) '!G42</f>
        <v>8800328.0999999996</v>
      </c>
      <c r="K8" s="26">
        <f>'Հ1 Ձև 2 (1) '!H42</f>
        <v>591585.1</v>
      </c>
      <c r="L8" s="26">
        <f>'Հ1 Ձև 2 (1) '!I42</f>
        <v>591595.1</v>
      </c>
      <c r="M8" s="26">
        <f>'Հ1 Ձև 2 (1) '!J42</f>
        <v>591595.1</v>
      </c>
      <c r="N8" s="26">
        <f>'Հ1 Ձև 2 (1) '!K42</f>
        <v>14105620.500000002</v>
      </c>
      <c r="O8" s="26">
        <f>'Հ1 Ձև 2 (1) '!L42</f>
        <v>14145925.500000002</v>
      </c>
      <c r="P8" s="26">
        <f>'Հ1 Ձև 2 (1) '!M42</f>
        <v>14199285.700000001</v>
      </c>
      <c r="Q8" s="26">
        <f>'Հ1 Ձև 2 (1) '!N42</f>
        <v>0</v>
      </c>
      <c r="R8" s="26">
        <f>'Հ1 Ձև 2 (1) '!O42</f>
        <v>0</v>
      </c>
      <c r="S8" s="26">
        <f>'Հ1 Ձև 2 (1) '!P42</f>
        <v>0</v>
      </c>
      <c r="T8" s="26">
        <f>'Հ1 Ձև 2 (1) '!Q42</f>
        <v>14105620.500000002</v>
      </c>
      <c r="U8" s="26">
        <f>'Հ1 Ձև 2 (1) '!R42</f>
        <v>14145925.500000002</v>
      </c>
      <c r="V8" s="26">
        <f>'Հ1 Ձև 2 (1) '!S42</f>
        <v>14199285.700000001</v>
      </c>
      <c r="W8" s="26" t="str">
        <f>'Հ1 Ձև 2 (1) '!F5</f>
        <v>ավելի քան 5 տարի</v>
      </c>
      <c r="X8" s="26" t="str">
        <f>'Հ1 Ձև 2 (1) '!F6</f>
        <v>շարունակական</v>
      </c>
      <c r="Y8" s="26" t="str">
        <f>'Հ1 Ձև 2 (1) '!B13</f>
        <v>Պարտադիր</v>
      </c>
    </row>
    <row r="9" spans="1:25" x14ac:dyDescent="0.25"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8"/>
      <c r="U9" s="28"/>
      <c r="V9" s="28"/>
      <c r="W9" s="28"/>
      <c r="X9" s="28"/>
      <c r="Y9" s="27"/>
    </row>
    <row r="10" spans="1:25" x14ac:dyDescent="0.25"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8"/>
      <c r="U10" s="28"/>
      <c r="V10" s="28"/>
      <c r="W10" s="28"/>
      <c r="X10" s="28"/>
      <c r="Y10" s="27"/>
    </row>
    <row r="11" spans="1:25" x14ac:dyDescent="0.25">
      <c r="B11" s="47" t="s">
        <v>39</v>
      </c>
      <c r="C11" s="48"/>
      <c r="D11" s="48"/>
      <c r="E11" s="49"/>
      <c r="F11" s="29">
        <f>SUM(F8:F10)</f>
        <v>9130651.1999999993</v>
      </c>
      <c r="G11" s="29">
        <f t="shared" ref="G11:V11" si="0">SUM(G8:G10)</f>
        <v>8973094.3000000007</v>
      </c>
      <c r="H11" s="29">
        <f t="shared" si="0"/>
        <v>8706672.9000000004</v>
      </c>
      <c r="I11" s="29">
        <f t="shared" si="0"/>
        <v>8746967.9000000004</v>
      </c>
      <c r="J11" s="29">
        <f t="shared" si="0"/>
        <v>8800328.0999999996</v>
      </c>
      <c r="K11" s="29">
        <f t="shared" si="0"/>
        <v>591585.1</v>
      </c>
      <c r="L11" s="29">
        <f t="shared" si="0"/>
        <v>591595.1</v>
      </c>
      <c r="M11" s="29">
        <f t="shared" si="0"/>
        <v>591595.1</v>
      </c>
      <c r="N11" s="29">
        <f t="shared" si="0"/>
        <v>14105620.500000002</v>
      </c>
      <c r="O11" s="29">
        <f t="shared" si="0"/>
        <v>14145925.500000002</v>
      </c>
      <c r="P11" s="29">
        <f t="shared" si="0"/>
        <v>14199285.700000001</v>
      </c>
      <c r="Q11" s="29">
        <f t="shared" si="0"/>
        <v>0</v>
      </c>
      <c r="R11" s="29">
        <f t="shared" si="0"/>
        <v>0</v>
      </c>
      <c r="S11" s="29">
        <f t="shared" si="0"/>
        <v>0</v>
      </c>
      <c r="T11" s="31">
        <f t="shared" si="0"/>
        <v>14105620.500000002</v>
      </c>
      <c r="U11" s="31">
        <f t="shared" si="0"/>
        <v>14145925.500000002</v>
      </c>
      <c r="V11" s="31">
        <f t="shared" si="0"/>
        <v>14199285.700000001</v>
      </c>
      <c r="W11" s="29" t="s">
        <v>38</v>
      </c>
      <c r="X11" s="29" t="s">
        <v>38</v>
      </c>
      <c r="Y11" s="29" t="s">
        <v>38</v>
      </c>
    </row>
  </sheetData>
  <mergeCells count="12">
    <mergeCell ref="Y6:Y7"/>
    <mergeCell ref="B6:C6"/>
    <mergeCell ref="D6:E6"/>
    <mergeCell ref="N6:P6"/>
    <mergeCell ref="B11:E11"/>
    <mergeCell ref="W6:W7"/>
    <mergeCell ref="X6:X7"/>
    <mergeCell ref="F6:G6"/>
    <mergeCell ref="H6:J6"/>
    <mergeCell ref="K6:M6"/>
    <mergeCell ref="Q6:S6"/>
    <mergeCell ref="T6:V6"/>
  </mergeCells>
  <pageMargins left="0.7" right="0.7" top="0.75" bottom="0.75" header="0.3" footer="0.3"/>
  <pageSetup paperSize="9" orientation="portrait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W42"/>
  <sheetViews>
    <sheetView tabSelected="1" zoomScaleNormal="100" workbookViewId="0">
      <selection activeCell="S36" sqref="S36"/>
    </sheetView>
  </sheetViews>
  <sheetFormatPr defaultRowHeight="15" x14ac:dyDescent="0.25"/>
  <cols>
    <col min="1" max="1" width="6" customWidth="1"/>
    <col min="2" max="2" width="34.28515625" customWidth="1"/>
    <col min="3" max="3" width="26.5703125" customWidth="1"/>
    <col min="4" max="4" width="27.28515625" customWidth="1"/>
    <col min="5" max="5" width="27" customWidth="1"/>
    <col min="6" max="6" width="23" customWidth="1"/>
    <col min="7" max="7" width="20.7109375" customWidth="1"/>
    <col min="8" max="8" width="11.42578125" customWidth="1"/>
    <col min="9" max="9" width="10.42578125" customWidth="1"/>
    <col min="10" max="10" width="9.28515625" customWidth="1"/>
    <col min="11" max="11" width="23.140625" customWidth="1"/>
    <col min="12" max="12" width="9.85546875" customWidth="1"/>
    <col min="13" max="13" width="11" customWidth="1"/>
    <col min="14" max="14" width="9.5703125" customWidth="1"/>
    <col min="15" max="15" width="8.140625" customWidth="1"/>
    <col min="16" max="16" width="8" customWidth="1"/>
    <col min="21" max="23" width="9.140625" hidden="1" customWidth="1"/>
  </cols>
  <sheetData>
    <row r="1" spans="1:23" ht="15.75" x14ac:dyDescent="0.25">
      <c r="A1" s="1" t="s">
        <v>37</v>
      </c>
      <c r="C1" s="1"/>
      <c r="D1" s="1"/>
      <c r="E1" s="1"/>
      <c r="F1" s="1"/>
      <c r="G1" s="1"/>
      <c r="H1" s="1"/>
      <c r="I1" s="1"/>
      <c r="J1" s="1"/>
      <c r="U1" s="4" t="s">
        <v>12</v>
      </c>
      <c r="V1" s="4" t="s">
        <v>13</v>
      </c>
      <c r="W1" s="4" t="s">
        <v>14</v>
      </c>
    </row>
    <row r="2" spans="1:23" x14ac:dyDescent="0.25">
      <c r="A2" s="5"/>
      <c r="C2" s="5"/>
      <c r="D2" s="5"/>
      <c r="E2" s="5"/>
      <c r="F2" s="5"/>
      <c r="G2" s="5"/>
      <c r="H2" s="5"/>
      <c r="I2" s="5"/>
      <c r="J2" s="5"/>
      <c r="U2" s="4" t="s">
        <v>15</v>
      </c>
      <c r="V2" s="4" t="s">
        <v>16</v>
      </c>
      <c r="W2" s="4"/>
    </row>
    <row r="3" spans="1:23" ht="15.75" customHeight="1" x14ac:dyDescent="0.25">
      <c r="A3" s="6" t="s">
        <v>17</v>
      </c>
      <c r="C3" s="7"/>
      <c r="D3" s="7"/>
      <c r="E3" s="7"/>
      <c r="F3" s="7"/>
      <c r="G3" s="5"/>
      <c r="H3" s="5"/>
      <c r="I3" s="5"/>
      <c r="J3" s="5"/>
      <c r="U3" s="4" t="s">
        <v>18</v>
      </c>
      <c r="V3" s="4" t="s">
        <v>19</v>
      </c>
      <c r="W3" s="4"/>
    </row>
    <row r="4" spans="1:23" ht="15.75" customHeight="1" x14ac:dyDescent="0.3">
      <c r="B4" s="8"/>
      <c r="C4" s="8"/>
      <c r="D4" s="8"/>
      <c r="E4" s="8"/>
      <c r="F4" s="8"/>
      <c r="G4" s="2"/>
      <c r="H4" s="2"/>
      <c r="I4" s="2"/>
      <c r="J4" s="2"/>
      <c r="U4" s="4" t="s">
        <v>20</v>
      </c>
      <c r="V4" s="4"/>
    </row>
    <row r="5" spans="1:23" ht="18.75" customHeight="1" x14ac:dyDescent="0.25">
      <c r="B5" s="30" t="s">
        <v>44</v>
      </c>
      <c r="C5" s="22">
        <v>1087</v>
      </c>
      <c r="E5" s="30" t="s">
        <v>48</v>
      </c>
      <c r="F5" s="22" t="s">
        <v>73</v>
      </c>
      <c r="H5" s="2"/>
      <c r="I5" s="2"/>
      <c r="J5" s="2"/>
    </row>
    <row r="6" spans="1:23" ht="18" customHeight="1" x14ac:dyDescent="0.25">
      <c r="B6" s="30" t="s">
        <v>45</v>
      </c>
      <c r="C6" s="22" t="s">
        <v>71</v>
      </c>
      <c r="E6" s="30" t="s">
        <v>49</v>
      </c>
      <c r="F6" s="22" t="s">
        <v>74</v>
      </c>
      <c r="H6" s="2"/>
      <c r="I6" s="2"/>
      <c r="J6" s="2"/>
    </row>
    <row r="7" spans="1:23" ht="18" customHeight="1" x14ac:dyDescent="0.25">
      <c r="B7" s="30" t="s">
        <v>46</v>
      </c>
      <c r="C7" s="22">
        <v>11001</v>
      </c>
      <c r="H7" s="2"/>
      <c r="I7" s="2"/>
      <c r="J7" s="2"/>
    </row>
    <row r="8" spans="1:23" ht="18" customHeight="1" x14ac:dyDescent="0.25">
      <c r="B8" s="30" t="s">
        <v>47</v>
      </c>
      <c r="C8" s="22" t="s">
        <v>72</v>
      </c>
      <c r="H8" s="2"/>
      <c r="I8" s="2"/>
      <c r="J8" s="2"/>
    </row>
    <row r="9" spans="1:23" ht="17.25" x14ac:dyDescent="0.25">
      <c r="B9" s="5"/>
      <c r="C9" s="5"/>
      <c r="D9" s="5"/>
      <c r="E9" s="5"/>
      <c r="F9" s="2"/>
      <c r="G9" s="2"/>
      <c r="H9" s="2"/>
      <c r="I9" s="2"/>
      <c r="J9" s="2"/>
    </row>
    <row r="10" spans="1:23" ht="15.75" customHeight="1" x14ac:dyDescent="0.25">
      <c r="A10" s="6" t="s">
        <v>21</v>
      </c>
      <c r="C10" s="2"/>
      <c r="D10" s="2"/>
      <c r="E10" s="2"/>
      <c r="F10" s="2"/>
      <c r="G10" s="2"/>
      <c r="H10" s="2"/>
      <c r="I10" s="2"/>
      <c r="J10" s="2"/>
    </row>
    <row r="11" spans="1:23" ht="17.25" x14ac:dyDescent="0.25">
      <c r="B11" s="2"/>
      <c r="C11" s="2"/>
      <c r="D11" s="2"/>
      <c r="E11" s="2"/>
      <c r="F11" s="2"/>
      <c r="G11" s="2"/>
      <c r="H11" s="2"/>
      <c r="I11" s="2"/>
      <c r="J11" s="2"/>
    </row>
    <row r="12" spans="1:23" ht="55.5" x14ac:dyDescent="0.25">
      <c r="B12" s="9" t="s">
        <v>50</v>
      </c>
      <c r="C12" s="37" t="s">
        <v>51</v>
      </c>
      <c r="D12" s="37" t="s">
        <v>52</v>
      </c>
      <c r="E12" s="37" t="s">
        <v>53</v>
      </c>
      <c r="F12" s="2"/>
      <c r="G12" s="2"/>
      <c r="H12" s="2"/>
      <c r="I12" s="2"/>
      <c r="J12" s="2"/>
    </row>
    <row r="13" spans="1:23" ht="202.5" x14ac:dyDescent="0.3">
      <c r="B13" s="23" t="s">
        <v>15</v>
      </c>
      <c r="C13" s="42" t="s">
        <v>75</v>
      </c>
      <c r="D13" s="42" t="s">
        <v>83</v>
      </c>
      <c r="E13" s="42" t="s">
        <v>82</v>
      </c>
      <c r="F13" s="8"/>
      <c r="G13" s="2"/>
      <c r="H13" s="2"/>
      <c r="I13" s="2"/>
      <c r="J13" s="8"/>
    </row>
    <row r="14" spans="1:23" ht="17.25" x14ac:dyDescent="0.3">
      <c r="B14" s="10"/>
      <c r="C14" s="10"/>
      <c r="D14" s="10"/>
      <c r="E14" s="10"/>
      <c r="F14" s="2"/>
      <c r="G14" s="2"/>
      <c r="H14" s="2"/>
      <c r="I14" s="2"/>
      <c r="J14" s="8"/>
    </row>
    <row r="15" spans="1:23" ht="17.25" x14ac:dyDescent="0.3">
      <c r="A15" s="6" t="s">
        <v>22</v>
      </c>
      <c r="C15" s="2"/>
      <c r="D15" s="2"/>
      <c r="E15" s="2"/>
      <c r="F15" s="2"/>
      <c r="G15" s="2"/>
      <c r="H15" s="2"/>
      <c r="I15" s="2"/>
      <c r="J15" s="8"/>
    </row>
    <row r="16" spans="1:23" ht="17.25" x14ac:dyDescent="0.3">
      <c r="B16" s="10"/>
      <c r="C16" s="2"/>
      <c r="D16" s="2"/>
      <c r="E16" s="2"/>
      <c r="F16" s="2"/>
      <c r="G16" s="2"/>
      <c r="H16" s="2"/>
      <c r="I16" s="2"/>
      <c r="J16" s="8"/>
    </row>
    <row r="17" spans="1:11" ht="15" customHeight="1" x14ac:dyDescent="0.25">
      <c r="B17" s="52" t="s">
        <v>54</v>
      </c>
      <c r="C17" s="52" t="s">
        <v>55</v>
      </c>
      <c r="D17" s="52" t="s">
        <v>56</v>
      </c>
      <c r="E17" s="52" t="s">
        <v>57</v>
      </c>
      <c r="F17" s="51" t="s">
        <v>58</v>
      </c>
      <c r="G17" s="51"/>
      <c r="H17" s="51"/>
      <c r="I17" s="51"/>
      <c r="J17" s="51"/>
      <c r="K17" s="51" t="s">
        <v>59</v>
      </c>
    </row>
    <row r="18" spans="1:11" ht="27" x14ac:dyDescent="0.25">
      <c r="B18" s="52"/>
      <c r="C18" s="52"/>
      <c r="D18" s="52"/>
      <c r="E18" s="52"/>
      <c r="F18" s="36" t="s">
        <v>84</v>
      </c>
      <c r="G18" s="36" t="s">
        <v>85</v>
      </c>
      <c r="H18" s="36" t="s">
        <v>1</v>
      </c>
      <c r="I18" s="36" t="s">
        <v>3</v>
      </c>
      <c r="J18" s="36" t="s">
        <v>86</v>
      </c>
      <c r="K18" s="51"/>
    </row>
    <row r="19" spans="1:11" ht="81" customHeight="1" x14ac:dyDescent="0.25">
      <c r="B19" s="23" t="s">
        <v>78</v>
      </c>
      <c r="C19" s="23" t="s">
        <v>77</v>
      </c>
      <c r="D19" s="23" t="s">
        <v>16</v>
      </c>
      <c r="E19" s="23" t="s">
        <v>76</v>
      </c>
      <c r="F19" s="38">
        <v>9130651.1999999993</v>
      </c>
      <c r="G19" s="38">
        <v>8973094.3000000007</v>
      </c>
      <c r="H19" s="23">
        <v>9303258.4659342282</v>
      </c>
      <c r="I19" s="23">
        <v>9343563.0433599986</v>
      </c>
      <c r="J19" s="23">
        <v>9396923.2091199979</v>
      </c>
      <c r="K19" s="58" t="s">
        <v>87</v>
      </c>
    </row>
    <row r="20" spans="1:11" x14ac:dyDescent="0.25">
      <c r="B20" s="23"/>
      <c r="C20" s="23"/>
      <c r="D20" s="23"/>
      <c r="E20" s="23"/>
      <c r="F20" s="23"/>
      <c r="G20" s="23"/>
      <c r="H20" s="23"/>
      <c r="I20" s="23"/>
      <c r="J20" s="23"/>
      <c r="K20" s="23"/>
    </row>
    <row r="21" spans="1:11" ht="17.25" x14ac:dyDescent="0.25">
      <c r="B21" s="2"/>
      <c r="C21" s="2"/>
      <c r="D21" s="2"/>
      <c r="E21" s="2"/>
      <c r="F21" s="2"/>
      <c r="G21" s="2"/>
      <c r="H21" s="2"/>
      <c r="I21" s="2"/>
      <c r="J21" s="2"/>
    </row>
    <row r="22" spans="1:11" ht="15.75" x14ac:dyDescent="0.25">
      <c r="A22" s="11" t="s">
        <v>23</v>
      </c>
      <c r="C22" s="12"/>
      <c r="D22" s="12"/>
      <c r="E22" s="12"/>
      <c r="F22" s="12"/>
      <c r="G22" s="12"/>
      <c r="H22" s="12"/>
      <c r="I22" s="12"/>
      <c r="J22" s="12"/>
    </row>
    <row r="23" spans="1:11" x14ac:dyDescent="0.25">
      <c r="A23" s="13"/>
      <c r="C23" s="14"/>
      <c r="D23" s="14"/>
      <c r="E23" s="14"/>
      <c r="F23" s="14"/>
      <c r="G23" s="14"/>
      <c r="H23" s="14"/>
      <c r="I23" s="14"/>
      <c r="J23" s="14"/>
    </row>
    <row r="24" spans="1:11" x14ac:dyDescent="0.25">
      <c r="A24" s="15" t="s">
        <v>24</v>
      </c>
      <c r="C24" s="16"/>
      <c r="D24" s="16"/>
      <c r="E24" s="12"/>
      <c r="F24" s="12"/>
      <c r="G24" s="12"/>
      <c r="H24" s="12"/>
      <c r="I24" s="12"/>
      <c r="J24" s="12"/>
    </row>
    <row r="25" spans="1:11" x14ac:dyDescent="0.25">
      <c r="B25" s="16"/>
      <c r="C25" s="16"/>
      <c r="D25" s="16"/>
      <c r="E25" s="12"/>
      <c r="F25" s="12"/>
      <c r="G25" s="12"/>
      <c r="H25" s="12"/>
      <c r="I25" s="12"/>
      <c r="J25" s="12"/>
    </row>
    <row r="26" spans="1:11" x14ac:dyDescent="0.25">
      <c r="B26" s="16"/>
      <c r="C26" s="16"/>
      <c r="D26" s="16"/>
      <c r="E26" s="12"/>
      <c r="F26" s="12"/>
      <c r="G26" s="12"/>
      <c r="H26" s="12"/>
      <c r="I26" s="12"/>
      <c r="J26" s="12"/>
    </row>
    <row r="27" spans="1:11" x14ac:dyDescent="0.25">
      <c r="B27" s="16"/>
      <c r="C27" s="16"/>
      <c r="D27" s="16"/>
      <c r="E27" s="12"/>
      <c r="F27" s="12"/>
      <c r="G27" s="12"/>
      <c r="H27" s="12"/>
      <c r="I27" s="12"/>
      <c r="J27" s="12"/>
    </row>
    <row r="28" spans="1:11" x14ac:dyDescent="0.25">
      <c r="B28" s="16"/>
      <c r="C28" s="16"/>
      <c r="D28" s="16"/>
      <c r="E28" s="12"/>
      <c r="F28" s="12"/>
      <c r="G28" s="12"/>
      <c r="H28" s="12"/>
      <c r="I28" s="12"/>
      <c r="J28" s="12"/>
    </row>
    <row r="29" spans="1:11" x14ac:dyDescent="0.25">
      <c r="A29" s="15" t="s">
        <v>25</v>
      </c>
      <c r="E29" s="12"/>
      <c r="F29" s="12"/>
      <c r="G29" s="12"/>
      <c r="H29" s="12"/>
      <c r="I29" s="12"/>
      <c r="J29" s="12"/>
    </row>
    <row r="30" spans="1:11" ht="62.25" customHeight="1" x14ac:dyDescent="0.25">
      <c r="B30" s="54"/>
      <c r="C30" s="55"/>
      <c r="D30" s="55"/>
      <c r="E30" s="56"/>
      <c r="F30" s="12"/>
      <c r="G30" s="12"/>
      <c r="H30" s="12"/>
      <c r="I30" s="12"/>
      <c r="J30" s="12"/>
    </row>
    <row r="31" spans="1:11" ht="17.25" x14ac:dyDescent="0.25">
      <c r="B31" s="2"/>
      <c r="C31" s="2"/>
      <c r="D31" s="2"/>
      <c r="E31" s="12"/>
      <c r="F31" s="12"/>
      <c r="G31" s="12"/>
      <c r="H31" s="12"/>
      <c r="I31" s="12"/>
      <c r="J31" s="12"/>
    </row>
    <row r="32" spans="1:11" x14ac:dyDescent="0.25">
      <c r="A32" s="6" t="s">
        <v>26</v>
      </c>
    </row>
    <row r="34" spans="2:19" ht="43.5" customHeight="1" x14ac:dyDescent="0.25">
      <c r="B34" s="57" t="s">
        <v>60</v>
      </c>
      <c r="C34" s="35" t="s">
        <v>61</v>
      </c>
      <c r="D34" s="35" t="s">
        <v>62</v>
      </c>
      <c r="E34" s="46" t="s">
        <v>63</v>
      </c>
      <c r="F34" s="46"/>
      <c r="G34" s="46"/>
      <c r="H34" s="46" t="s">
        <v>64</v>
      </c>
      <c r="I34" s="46"/>
      <c r="J34" s="46"/>
      <c r="K34" s="46" t="s">
        <v>65</v>
      </c>
      <c r="L34" s="46"/>
      <c r="M34" s="46"/>
      <c r="N34" s="46" t="s">
        <v>66</v>
      </c>
      <c r="O34" s="46"/>
      <c r="P34" s="46"/>
      <c r="Q34" s="53" t="s">
        <v>67</v>
      </c>
      <c r="R34" s="53"/>
      <c r="S34" s="53"/>
    </row>
    <row r="35" spans="2:19" ht="30" customHeight="1" x14ac:dyDescent="0.25">
      <c r="B35" s="57"/>
      <c r="C35" s="35" t="s">
        <v>8</v>
      </c>
      <c r="D35" s="35" t="s">
        <v>0</v>
      </c>
      <c r="E35" s="33" t="s">
        <v>1</v>
      </c>
      <c r="F35" s="33" t="s">
        <v>3</v>
      </c>
      <c r="G35" s="33" t="s">
        <v>86</v>
      </c>
      <c r="H35" s="33" t="s">
        <v>1</v>
      </c>
      <c r="I35" s="33" t="s">
        <v>3</v>
      </c>
      <c r="J35" s="33" t="s">
        <v>86</v>
      </c>
      <c r="K35" s="33" t="s">
        <v>10</v>
      </c>
      <c r="L35" s="33" t="s">
        <v>9</v>
      </c>
      <c r="M35" s="33" t="s">
        <v>88</v>
      </c>
      <c r="N35" s="43" t="s">
        <v>10</v>
      </c>
      <c r="O35" s="43" t="s">
        <v>9</v>
      </c>
      <c r="P35" s="43" t="s">
        <v>88</v>
      </c>
      <c r="Q35" s="34" t="s">
        <v>1</v>
      </c>
      <c r="R35" s="34" t="s">
        <v>3</v>
      </c>
      <c r="S35" s="34" t="s">
        <v>86</v>
      </c>
    </row>
    <row r="36" spans="2:19" x14ac:dyDescent="0.25">
      <c r="B36" s="24" t="s">
        <v>79</v>
      </c>
      <c r="C36" s="39">
        <v>8314341.2000000002</v>
      </c>
      <c r="D36" s="39">
        <v>7987487.4000000004</v>
      </c>
      <c r="E36" s="40">
        <v>8253101.5999999996</v>
      </c>
      <c r="F36" s="40">
        <v>8276627</v>
      </c>
      <c r="G36" s="40">
        <v>8310547.2000000002</v>
      </c>
      <c r="H36" s="25"/>
      <c r="I36" s="25"/>
      <c r="J36" s="25"/>
      <c r="K36" s="18">
        <f>C36+E36+H39</f>
        <v>17159027.900000002</v>
      </c>
      <c r="L36" s="43">
        <f t="shared" ref="K36:M39" si="0">D36+F36+I36</f>
        <v>16264114.4</v>
      </c>
      <c r="M36" s="43">
        <f t="shared" si="0"/>
        <v>16563648.800000001</v>
      </c>
      <c r="N36" s="25"/>
      <c r="O36" s="25"/>
      <c r="P36" s="25"/>
      <c r="Q36" s="32">
        <f>K36+N36</f>
        <v>17159027.900000002</v>
      </c>
      <c r="R36" s="32">
        <f>L36+O36</f>
        <v>16264114.4</v>
      </c>
      <c r="S36" s="32">
        <f>M36+P36</f>
        <v>16563648.800000001</v>
      </c>
    </row>
    <row r="37" spans="2:19" x14ac:dyDescent="0.25">
      <c r="B37" s="24" t="s">
        <v>81</v>
      </c>
      <c r="C37" s="24">
        <v>110250.6</v>
      </c>
      <c r="D37" s="39">
        <v>87365</v>
      </c>
      <c r="E37" s="40">
        <v>143073</v>
      </c>
      <c r="F37" s="40">
        <v>143073</v>
      </c>
      <c r="G37" s="40">
        <v>143073</v>
      </c>
      <c r="H37" s="25"/>
      <c r="I37" s="25"/>
      <c r="J37" s="25"/>
      <c r="K37" s="18">
        <f t="shared" si="0"/>
        <v>253323.6</v>
      </c>
      <c r="L37" s="18">
        <f t="shared" si="0"/>
        <v>230438</v>
      </c>
      <c r="M37" s="43">
        <f t="shared" si="0"/>
        <v>286146</v>
      </c>
      <c r="N37" s="25"/>
      <c r="O37" s="25"/>
      <c r="P37" s="25"/>
      <c r="Q37" s="32">
        <f t="shared" ref="Q37:Q39" si="1">K37+N37</f>
        <v>253323.6</v>
      </c>
      <c r="R37" s="32">
        <f t="shared" ref="R37:R39" si="2">L37+O37</f>
        <v>230438</v>
      </c>
      <c r="S37" s="32">
        <f t="shared" ref="S37:S39" si="3">M37+P37</f>
        <v>286146</v>
      </c>
    </row>
    <row r="38" spans="2:19" x14ac:dyDescent="0.25">
      <c r="B38" s="24" t="s">
        <v>80</v>
      </c>
      <c r="C38" s="24">
        <v>260177.2</v>
      </c>
      <c r="D38" s="24">
        <v>238167.2</v>
      </c>
      <c r="E38" s="25">
        <v>310498.3</v>
      </c>
      <c r="F38" s="25">
        <v>327267.90000000002</v>
      </c>
      <c r="G38" s="25">
        <v>346707.9</v>
      </c>
      <c r="H38" s="25"/>
      <c r="I38" s="25"/>
      <c r="J38" s="25"/>
      <c r="K38" s="18">
        <f t="shared" si="0"/>
        <v>570675.5</v>
      </c>
      <c r="L38" s="43">
        <f t="shared" si="0"/>
        <v>565435.10000000009</v>
      </c>
      <c r="M38" s="18">
        <f t="shared" si="0"/>
        <v>657206.19999999995</v>
      </c>
      <c r="N38" s="25"/>
      <c r="O38" s="25"/>
      <c r="P38" s="25"/>
      <c r="Q38" s="32">
        <f t="shared" si="1"/>
        <v>570675.5</v>
      </c>
      <c r="R38" s="32">
        <f t="shared" si="2"/>
        <v>565435.10000000009</v>
      </c>
      <c r="S38" s="32">
        <f t="shared" si="3"/>
        <v>657206.19999999995</v>
      </c>
    </row>
    <row r="39" spans="2:19" ht="39" customHeight="1" x14ac:dyDescent="0.25">
      <c r="B39" s="24" t="s">
        <v>89</v>
      </c>
      <c r="C39" s="24">
        <v>445882.2</v>
      </c>
      <c r="D39" s="24">
        <v>660074.69999999995</v>
      </c>
      <c r="E39" s="25"/>
      <c r="F39" s="25"/>
      <c r="G39" s="25"/>
      <c r="H39" s="25">
        <v>591585.1</v>
      </c>
      <c r="I39" s="25">
        <v>591595.1</v>
      </c>
      <c r="J39" s="40">
        <v>591595.1</v>
      </c>
      <c r="K39" s="43">
        <f t="shared" si="0"/>
        <v>1037467.3</v>
      </c>
      <c r="L39" s="43">
        <f t="shared" si="0"/>
        <v>1251669.7999999998</v>
      </c>
      <c r="M39" s="43">
        <f t="shared" si="0"/>
        <v>591595.1</v>
      </c>
      <c r="N39" s="25"/>
      <c r="O39" s="25"/>
      <c r="P39" s="25"/>
      <c r="Q39" s="32">
        <f t="shared" si="1"/>
        <v>1037467.3</v>
      </c>
      <c r="R39" s="32">
        <f t="shared" si="2"/>
        <v>1251669.7999999998</v>
      </c>
      <c r="S39" s="32">
        <f t="shared" si="3"/>
        <v>591595.1</v>
      </c>
    </row>
    <row r="40" spans="2:19" ht="28.5" x14ac:dyDescent="0.25">
      <c r="B40" s="17" t="s">
        <v>68</v>
      </c>
      <c r="C40" s="24">
        <v>4631459.7</v>
      </c>
      <c r="D40" s="24"/>
      <c r="E40" s="18">
        <f>SUM(E36:E39)</f>
        <v>8706672.9000000004</v>
      </c>
      <c r="F40" s="18">
        <f t="shared" ref="F40:G40" si="4">SUM(F36:F39)</f>
        <v>8746967.9000000004</v>
      </c>
      <c r="G40" s="18">
        <f t="shared" si="4"/>
        <v>8800328.0999999996</v>
      </c>
      <c r="H40" s="18">
        <f>SUM(H37:H39)</f>
        <v>591585.1</v>
      </c>
      <c r="I40" s="18">
        <f>SUM(I37:I39)</f>
        <v>591595.1</v>
      </c>
      <c r="J40" s="18">
        <f>SUM(J37:J39)</f>
        <v>591595.1</v>
      </c>
      <c r="K40" s="18">
        <f>C40+E40+H40</f>
        <v>13929717.700000001</v>
      </c>
      <c r="L40" s="18">
        <f>C40+F40+I40</f>
        <v>13970022.700000001</v>
      </c>
      <c r="M40" s="18">
        <f>C40+G40+J40</f>
        <v>14023382.9</v>
      </c>
      <c r="N40" s="3" t="s">
        <v>2</v>
      </c>
      <c r="O40" s="3" t="s">
        <v>2</v>
      </c>
      <c r="P40" s="3" t="s">
        <v>2</v>
      </c>
      <c r="Q40" s="32" t="s">
        <v>2</v>
      </c>
      <c r="R40" s="32" t="s">
        <v>2</v>
      </c>
      <c r="S40" s="32" t="s">
        <v>2</v>
      </c>
    </row>
    <row r="41" spans="2:19" ht="28.5" x14ac:dyDescent="0.25">
      <c r="B41" s="17" t="s">
        <v>69</v>
      </c>
      <c r="C41" s="24">
        <v>175902.8</v>
      </c>
      <c r="D41" s="24"/>
      <c r="E41" s="18" t="s">
        <v>38</v>
      </c>
      <c r="F41" s="18" t="s">
        <v>38</v>
      </c>
      <c r="G41" s="18" t="s">
        <v>38</v>
      </c>
      <c r="H41" s="18" t="s">
        <v>38</v>
      </c>
      <c r="I41" s="18" t="s">
        <v>38</v>
      </c>
      <c r="J41" s="18" t="s">
        <v>38</v>
      </c>
      <c r="K41" s="18">
        <f>C41</f>
        <v>175902.8</v>
      </c>
      <c r="L41" s="18">
        <f>C41</f>
        <v>175902.8</v>
      </c>
      <c r="M41" s="18">
        <f>C41</f>
        <v>175902.8</v>
      </c>
      <c r="N41" s="3" t="s">
        <v>2</v>
      </c>
      <c r="O41" s="3" t="s">
        <v>2</v>
      </c>
      <c r="P41" s="3" t="s">
        <v>2</v>
      </c>
      <c r="Q41" s="32" t="s">
        <v>2</v>
      </c>
      <c r="R41" s="32" t="s">
        <v>2</v>
      </c>
      <c r="S41" s="32" t="s">
        <v>2</v>
      </c>
    </row>
    <row r="42" spans="2:19" x14ac:dyDescent="0.25">
      <c r="B42" s="17" t="s">
        <v>70</v>
      </c>
      <c r="C42" s="41">
        <f>SUM(C36:C39)</f>
        <v>9130651.1999999993</v>
      </c>
      <c r="D42" s="41">
        <f>SUM(D36:D39)</f>
        <v>8973094.3000000007</v>
      </c>
      <c r="E42" s="18">
        <f>E40</f>
        <v>8706672.9000000004</v>
      </c>
      <c r="F42" s="18">
        <f t="shared" ref="F42:J42" si="5">F40</f>
        <v>8746967.9000000004</v>
      </c>
      <c r="G42" s="18">
        <f t="shared" si="5"/>
        <v>8800328.0999999996</v>
      </c>
      <c r="H42" s="18">
        <f t="shared" si="5"/>
        <v>591585.1</v>
      </c>
      <c r="I42" s="18">
        <f t="shared" si="5"/>
        <v>591595.1</v>
      </c>
      <c r="J42" s="18">
        <f t="shared" si="5"/>
        <v>591595.1</v>
      </c>
      <c r="K42" s="3">
        <f>K40+K41</f>
        <v>14105620.500000002</v>
      </c>
      <c r="L42" s="3">
        <f t="shared" ref="L42:M42" si="6">L40+L41</f>
        <v>14145925.500000002</v>
      </c>
      <c r="M42" s="3">
        <f t="shared" si="6"/>
        <v>14199285.700000001</v>
      </c>
      <c r="N42" s="3">
        <f>SUM(N36:N39)</f>
        <v>0</v>
      </c>
      <c r="O42" s="3">
        <f t="shared" ref="O42:P42" si="7">SUM(O36:O39)</f>
        <v>0</v>
      </c>
      <c r="P42" s="3">
        <f t="shared" si="7"/>
        <v>0</v>
      </c>
      <c r="Q42" s="32">
        <f>K42+N42</f>
        <v>14105620.500000002</v>
      </c>
      <c r="R42" s="32">
        <f>L42+O42</f>
        <v>14145925.500000002</v>
      </c>
      <c r="S42" s="32">
        <f>M42+P42</f>
        <v>14199285.700000001</v>
      </c>
    </row>
  </sheetData>
  <mergeCells count="13">
    <mergeCell ref="N34:P34"/>
    <mergeCell ref="Q34:S34"/>
    <mergeCell ref="B30:E30"/>
    <mergeCell ref="B34:B35"/>
    <mergeCell ref="E34:G34"/>
    <mergeCell ref="H34:J34"/>
    <mergeCell ref="K34:M34"/>
    <mergeCell ref="K17:K18"/>
    <mergeCell ref="B17:B18"/>
    <mergeCell ref="C17:C18"/>
    <mergeCell ref="D17:D18"/>
    <mergeCell ref="E17:E18"/>
    <mergeCell ref="F17:J17"/>
  </mergeCells>
  <dataValidations count="4">
    <dataValidation showInputMessage="1" showErrorMessage="1" sqref="E19:E20"/>
    <dataValidation type="list" allowBlank="1" showInputMessage="1" showErrorMessage="1" sqref="D19:D20">
      <formula1>$V$2:$V$3</formula1>
    </dataValidation>
    <dataValidation type="list" allowBlank="1" showInputMessage="1" showErrorMessage="1" sqref="B13">
      <formula1>$U$2:$U$4</formula1>
    </dataValidation>
    <dataValidation type="custom" allowBlank="1" showInputMessage="1" showErrorMessage="1" sqref="N36:P39">
      <formula1>"-"</formula1>
    </dataValidation>
  </dataValidations>
  <hyperlinks>
    <hyperlink ref="C12" location="_ftn1" display="_ftn1"/>
    <hyperlink ref="D12" location="_ftn2" display="_ftn2"/>
    <hyperlink ref="E12" location="_ftn3" display="_ftn3"/>
  </hyperlinks>
  <printOptions horizontalCentered="1"/>
  <pageMargins left="0.2" right="0.2" top="0.5" bottom="0.5" header="0.3" footer="0.3"/>
  <pageSetup paperSize="9" scale="42" fitToHeight="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3" r:id="rId4" name="Check Box 9">
              <controlPr defaultSize="0" autoFill="0" autoLine="0" autoPict="0">
                <anchor moveWithCells="1">
                  <from>
                    <xdr:col>1</xdr:col>
                    <xdr:colOff>85725</xdr:colOff>
                    <xdr:row>26</xdr:row>
                    <xdr:rowOff>0</xdr:rowOff>
                  </from>
                  <to>
                    <xdr:col>2</xdr:col>
                    <xdr:colOff>1095375</xdr:colOff>
                    <xdr:row>27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5" name="Check Box 10">
              <controlPr defaultSize="0" autoFill="0" autoLine="0" autoPict="0">
                <anchor moveWithCells="1">
                  <from>
                    <xdr:col>1</xdr:col>
                    <xdr:colOff>85725</xdr:colOff>
                    <xdr:row>23</xdr:row>
                    <xdr:rowOff>171450</xdr:rowOff>
                  </from>
                  <to>
                    <xdr:col>3</xdr:col>
                    <xdr:colOff>76200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6" name="Check Box 11">
              <controlPr defaultSize="0" autoFill="0" autoLine="0" autoPict="0">
                <anchor moveWithCells="1">
                  <from>
                    <xdr:col>1</xdr:col>
                    <xdr:colOff>85725</xdr:colOff>
                    <xdr:row>25</xdr:row>
                    <xdr:rowOff>28575</xdr:rowOff>
                  </from>
                  <to>
                    <xdr:col>3</xdr:col>
                    <xdr:colOff>76200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7" name="Check Box 12">
              <controlPr defaultSize="0" autoFill="0" autoLine="0" autoPict="0">
                <anchor moveWithCells="1">
                  <from>
                    <xdr:col>1</xdr:col>
                    <xdr:colOff>95250</xdr:colOff>
                    <xdr:row>27</xdr:row>
                    <xdr:rowOff>9525</xdr:rowOff>
                  </from>
                  <to>
                    <xdr:col>2</xdr:col>
                    <xdr:colOff>495300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Հ1 Ձև1 </vt:lpstr>
      <vt:lpstr>Հ1 Ձև 2 (1) </vt:lpstr>
      <vt:lpstr>'Հ1 Ձև1 '!_ftnref1</vt:lpstr>
      <vt:lpstr>'Հ1 Ձև1 '!_ftnref2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2024-03-12T08:48:21Z</dcterms:modified>
</cp:coreProperties>
</file>