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230" windowHeight="7125"/>
  </bookViews>
  <sheets>
    <sheet name="Лист1" sheetId="1" r:id="rId1"/>
  </sheets>
  <definedNames>
    <definedName name="_ftn1" localSheetId="0">Лист1!$F$12</definedName>
    <definedName name="_ftnref1" localSheetId="0">Лист1!$G$7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8" i="1" l="1"/>
  <c r="BC8" i="1"/>
  <c r="BD8" i="1"/>
  <c r="BE8" i="1"/>
  <c r="BF8" i="1"/>
  <c r="BG8" i="1"/>
  <c r="BH8" i="1"/>
  <c r="BI8" i="1"/>
  <c r="BJ8" i="1"/>
  <c r="BK8" i="1"/>
  <c r="BL8" i="1"/>
  <c r="BM8" i="1"/>
  <c r="AQ8" i="1"/>
  <c r="AR8" i="1"/>
  <c r="AS8" i="1"/>
  <c r="AT8" i="1"/>
  <c r="AU8" i="1"/>
  <c r="AV8" i="1"/>
  <c r="AW8" i="1"/>
  <c r="AX8" i="1"/>
  <c r="AY8" i="1"/>
  <c r="AZ8" i="1"/>
  <c r="BA8" i="1"/>
  <c r="AE8" i="1"/>
  <c r="AF8" i="1"/>
  <c r="AG8" i="1"/>
  <c r="AH8" i="1"/>
  <c r="AI8" i="1"/>
  <c r="AJ8" i="1"/>
  <c r="AK8" i="1"/>
  <c r="AL8" i="1"/>
  <c r="AM8" i="1"/>
  <c r="AN8" i="1"/>
  <c r="AO8" i="1"/>
  <c r="S8" i="1"/>
  <c r="T8" i="1"/>
  <c r="U8" i="1"/>
  <c r="V8" i="1"/>
  <c r="W8" i="1"/>
  <c r="X8" i="1"/>
  <c r="Y8" i="1"/>
  <c r="Z8" i="1"/>
  <c r="AA8" i="1"/>
  <c r="AB8" i="1"/>
  <c r="G8" i="1"/>
  <c r="H8" i="1"/>
  <c r="L8" i="1"/>
  <c r="M8" i="1"/>
  <c r="N8" i="1"/>
  <c r="P8" i="1"/>
  <c r="O8" i="1"/>
  <c r="K8" i="1"/>
  <c r="J8" i="1"/>
  <c r="I8" i="1"/>
  <c r="Q8" i="1"/>
  <c r="F11" i="1"/>
  <c r="F13" i="1"/>
  <c r="F15" i="1"/>
  <c r="F10" i="1" l="1"/>
  <c r="BB13" i="1" l="1"/>
  <c r="BB15" i="1"/>
  <c r="BC12" i="1"/>
  <c r="BB12" i="1" s="1"/>
  <c r="AP13" i="1"/>
  <c r="AQ12" i="1"/>
  <c r="AP12" i="1" s="1"/>
  <c r="AP15" i="1"/>
  <c r="AD13" i="1"/>
  <c r="AD15" i="1"/>
  <c r="AE12" i="1"/>
  <c r="AD12" i="1" s="1"/>
  <c r="R12" i="1"/>
  <c r="R13" i="1"/>
  <c r="S12" i="1"/>
  <c r="R15" i="1"/>
  <c r="R14" i="1"/>
  <c r="S14" i="1"/>
  <c r="BB10" i="1" l="1"/>
  <c r="AP10" i="1"/>
  <c r="AD10" i="1"/>
  <c r="F9" i="1"/>
  <c r="F8" i="1"/>
  <c r="BB9" i="1" l="1"/>
  <c r="AQ14" i="1"/>
  <c r="AP14" i="1" s="1"/>
  <c r="BC14" i="1"/>
  <c r="BB14" i="1" s="1"/>
  <c r="BB11" i="1"/>
  <c r="AP9" i="1"/>
  <c r="AP11" i="1"/>
  <c r="AD9" i="1"/>
  <c r="AD11" i="1"/>
  <c r="AE14" i="1"/>
  <c r="AD14" i="1" s="1"/>
  <c r="R11" i="1"/>
  <c r="AD8" i="1" l="1"/>
  <c r="AP8" i="1"/>
  <c r="R9" i="1" l="1"/>
  <c r="R8" i="1" s="1"/>
  <c r="G14" i="1" l="1"/>
  <c r="F14" i="1" s="1"/>
  <c r="G12" i="1"/>
  <c r="F12" i="1" s="1"/>
</calcChain>
</file>

<file path=xl/sharedStrings.xml><?xml version="1.0" encoding="utf-8"?>
<sst xmlns="http://schemas.openxmlformats.org/spreadsheetml/2006/main" count="75" uniqueCount="27">
  <si>
    <t>Ծրագրային դասիչը</t>
  </si>
  <si>
    <t>Ծրագիր /Միջոցառում</t>
  </si>
  <si>
    <t>Ընդամենը</t>
  </si>
  <si>
    <t>Երևան քաղաք</t>
  </si>
  <si>
    <t>Արագածոտն</t>
  </si>
  <si>
    <t>Արմավիր</t>
  </si>
  <si>
    <t>Արարատ</t>
  </si>
  <si>
    <t>Գեղարքունիք</t>
  </si>
  <si>
    <t>Կոտայք</t>
  </si>
  <si>
    <t>Լոռի</t>
  </si>
  <si>
    <t>Շիրակ</t>
  </si>
  <si>
    <t>Սյունիք</t>
  </si>
  <si>
    <t>Վայոց Ձոր</t>
  </si>
  <si>
    <t>Տավուշ</t>
  </si>
  <si>
    <t xml:space="preserve">Դատավարական ղեկավարում և դատախազական հսկողություն </t>
  </si>
  <si>
    <t>Քրեական հետապնդման, դատավարական 
ղեկավարման և դատախազական 
հսկողության ծառայությունների տրամադրում</t>
  </si>
  <si>
    <t>ՀՀ դատախազության 
պահուստային ֆոնդ</t>
  </si>
  <si>
    <t>Մասնագիտական ուսուցում և որակավորման բարձրացում</t>
  </si>
  <si>
    <t>Մասնագիտական ուսուցման և 
որակավորման բարձրացման կազմակերպում</t>
  </si>
  <si>
    <t>Փորձաքննության ծառայություններ</t>
  </si>
  <si>
    <t>Փորձաքննության ծառայությունների 
տրամադրում</t>
  </si>
  <si>
    <t>2025թ (հազ. դրամ)</t>
  </si>
  <si>
    <t>2023թ փաստ. (հազ. դրամ)</t>
  </si>
  <si>
    <t>2026թ (հազ. դրամ)</t>
  </si>
  <si>
    <t>ՀՀ դատախազության տեխնիկական հագեցվածության բավարարում</t>
  </si>
  <si>
    <t>2027թ (հազ. դրամ)</t>
  </si>
  <si>
    <t>2024թ հաստ. (հազ.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</si>
</sst>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i/>
      <sz val="8"/>
      <color theme="1"/>
      <name val="GHEA Grapalat"/>
      <family val="3"/>
    </font>
    <font>
      <i/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/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M16"/>
  <sheetViews>
    <sheetView tabSelected="1" workbookViewId="0">
      <selection activeCell="BB8" sqref="BB8"/>
    </sheetView>
  </sheetViews>
  <sheetFormatPr defaultRowHeight="15" x14ac:dyDescent="0.25"/>
  <cols>
    <col min="2" max="2" width="7.42578125" customWidth="1"/>
    <col min="3" max="3" width="20.5703125" customWidth="1"/>
    <col min="4" max="5" width="16.28515625" customWidth="1"/>
    <col min="6" max="6" width="12.5703125" customWidth="1"/>
    <col min="7" max="7" width="11.28515625" customWidth="1"/>
    <col min="8" max="8" width="12.5703125" customWidth="1"/>
    <col min="9" max="9" width="12.85546875" customWidth="1"/>
    <col min="10" max="17" width="10.5703125" bestFit="1" customWidth="1"/>
    <col min="18" max="18" width="11" customWidth="1"/>
    <col min="19" max="19" width="10.85546875" customWidth="1"/>
    <col min="20" max="20" width="9.7109375" bestFit="1" customWidth="1"/>
    <col min="21" max="21" width="10" bestFit="1" customWidth="1"/>
    <col min="22" max="26" width="10.7109375" bestFit="1" customWidth="1"/>
    <col min="27" max="27" width="11.5703125" bestFit="1" customWidth="1"/>
    <col min="28" max="28" width="10.7109375" bestFit="1" customWidth="1"/>
    <col min="29" max="29" width="10" bestFit="1" customWidth="1"/>
    <col min="30" max="30" width="11" customWidth="1"/>
    <col min="31" max="31" width="11.42578125" customWidth="1"/>
    <col min="32" max="32" width="9.85546875" customWidth="1"/>
    <col min="33" max="33" width="10.7109375" customWidth="1"/>
    <col min="34" max="34" width="9.42578125" customWidth="1"/>
    <col min="35" max="38" width="10.5703125" bestFit="1" customWidth="1"/>
    <col min="39" max="39" width="10.42578125" customWidth="1"/>
    <col min="40" max="41" width="10.5703125" bestFit="1" customWidth="1"/>
    <col min="42" max="42" width="13.5703125" customWidth="1"/>
    <col min="43" max="43" width="10.7109375" bestFit="1" customWidth="1"/>
    <col min="44" max="44" width="10.28515625" customWidth="1"/>
    <col min="45" max="45" width="10" bestFit="1" customWidth="1"/>
    <col min="46" max="46" width="9.5703125" bestFit="1" customWidth="1"/>
    <col min="47" max="47" width="9.7109375" bestFit="1" customWidth="1"/>
    <col min="48" max="48" width="9.28515625" bestFit="1" customWidth="1"/>
    <col min="49" max="49" width="9.5703125" bestFit="1" customWidth="1"/>
    <col min="50" max="51" width="9.85546875" bestFit="1" customWidth="1"/>
    <col min="52" max="52" width="9.5703125" bestFit="1" customWidth="1"/>
    <col min="53" max="53" width="10.85546875" customWidth="1"/>
    <col min="54" max="54" width="12.42578125" customWidth="1"/>
    <col min="55" max="55" width="10.5703125" customWidth="1"/>
    <col min="56" max="65" width="10.7109375" bestFit="1" customWidth="1"/>
  </cols>
  <sheetData>
    <row r="5" spans="2:65" ht="22.5" customHeight="1" x14ac:dyDescent="0.25">
      <c r="B5" s="21" t="s">
        <v>0</v>
      </c>
      <c r="C5" s="21"/>
      <c r="D5" s="21" t="s">
        <v>1</v>
      </c>
      <c r="E5" s="21"/>
      <c r="F5" s="13" t="s">
        <v>22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 t="s">
        <v>26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 t="s">
        <v>21</v>
      </c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 t="s">
        <v>23</v>
      </c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4" t="s">
        <v>25</v>
      </c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6"/>
    </row>
    <row r="6" spans="2:65" x14ac:dyDescent="0.25">
      <c r="B6" s="21"/>
      <c r="C6" s="21"/>
      <c r="D6" s="21"/>
      <c r="E6" s="2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7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9"/>
    </row>
    <row r="7" spans="2:65" ht="61.5" x14ac:dyDescent="0.25">
      <c r="B7" s="21"/>
      <c r="C7" s="21"/>
      <c r="D7" s="21"/>
      <c r="E7" s="21"/>
      <c r="F7" s="1" t="s">
        <v>2</v>
      </c>
      <c r="G7" s="1" t="s">
        <v>3</v>
      </c>
      <c r="H7" s="1" t="s">
        <v>4</v>
      </c>
      <c r="I7" s="1" t="s">
        <v>6</v>
      </c>
      <c r="J7" s="1" t="s">
        <v>5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11</v>
      </c>
      <c r="P7" s="1" t="s">
        <v>12</v>
      </c>
      <c r="Q7" s="1" t="s">
        <v>13</v>
      </c>
      <c r="R7" s="1" t="s">
        <v>2</v>
      </c>
      <c r="S7" s="1" t="s">
        <v>3</v>
      </c>
      <c r="T7" s="1" t="s">
        <v>4</v>
      </c>
      <c r="U7" s="1" t="s">
        <v>6</v>
      </c>
      <c r="V7" s="1" t="s">
        <v>5</v>
      </c>
      <c r="W7" s="1" t="s">
        <v>7</v>
      </c>
      <c r="X7" s="1" t="s">
        <v>8</v>
      </c>
      <c r="Y7" s="1" t="s">
        <v>9</v>
      </c>
      <c r="Z7" s="1" t="s">
        <v>10</v>
      </c>
      <c r="AA7" s="1" t="s">
        <v>11</v>
      </c>
      <c r="AB7" s="1" t="s">
        <v>12</v>
      </c>
      <c r="AC7" s="1" t="s">
        <v>13</v>
      </c>
      <c r="AD7" s="1" t="s">
        <v>2</v>
      </c>
      <c r="AE7" s="1" t="s">
        <v>3</v>
      </c>
      <c r="AF7" s="1" t="s">
        <v>4</v>
      </c>
      <c r="AG7" s="1" t="s">
        <v>6</v>
      </c>
      <c r="AH7" s="1" t="s">
        <v>5</v>
      </c>
      <c r="AI7" s="1" t="s">
        <v>7</v>
      </c>
      <c r="AJ7" s="1" t="s">
        <v>8</v>
      </c>
      <c r="AK7" s="1" t="s">
        <v>9</v>
      </c>
      <c r="AL7" s="1" t="s">
        <v>10</v>
      </c>
      <c r="AM7" s="1" t="s">
        <v>11</v>
      </c>
      <c r="AN7" s="1" t="s">
        <v>12</v>
      </c>
      <c r="AO7" s="1" t="s">
        <v>13</v>
      </c>
      <c r="AP7" s="1" t="s">
        <v>2</v>
      </c>
      <c r="AQ7" s="1" t="s">
        <v>3</v>
      </c>
      <c r="AR7" s="1" t="s">
        <v>4</v>
      </c>
      <c r="AS7" s="1" t="s">
        <v>6</v>
      </c>
      <c r="AT7" s="1" t="s">
        <v>5</v>
      </c>
      <c r="AU7" s="1" t="s">
        <v>7</v>
      </c>
      <c r="AV7" s="1" t="s">
        <v>8</v>
      </c>
      <c r="AW7" s="1" t="s">
        <v>9</v>
      </c>
      <c r="AX7" s="1" t="s">
        <v>10</v>
      </c>
      <c r="AY7" s="1" t="s">
        <v>11</v>
      </c>
      <c r="AZ7" s="1" t="s">
        <v>12</v>
      </c>
      <c r="BA7" s="1" t="s">
        <v>13</v>
      </c>
      <c r="BB7" s="1" t="s">
        <v>2</v>
      </c>
      <c r="BC7" s="1" t="s">
        <v>3</v>
      </c>
      <c r="BD7" s="1" t="s">
        <v>4</v>
      </c>
      <c r="BE7" s="1" t="s">
        <v>6</v>
      </c>
      <c r="BF7" s="1" t="s">
        <v>5</v>
      </c>
      <c r="BG7" s="1" t="s">
        <v>7</v>
      </c>
      <c r="BH7" s="1" t="s">
        <v>8</v>
      </c>
      <c r="BI7" s="1" t="s">
        <v>9</v>
      </c>
      <c r="BJ7" s="1" t="s">
        <v>10</v>
      </c>
      <c r="BK7" s="1" t="s">
        <v>11</v>
      </c>
      <c r="BL7" s="1" t="s">
        <v>12</v>
      </c>
      <c r="BM7" s="1" t="s">
        <v>13</v>
      </c>
    </row>
    <row r="8" spans="2:65" ht="26.25" customHeight="1" x14ac:dyDescent="0.25">
      <c r="B8" s="20">
        <v>1087</v>
      </c>
      <c r="C8" s="20"/>
      <c r="D8" s="20" t="s">
        <v>14</v>
      </c>
      <c r="E8" s="20"/>
      <c r="F8" s="5">
        <f>SUM(G8:Q8)</f>
        <v>9438455.2937185746</v>
      </c>
      <c r="G8" s="5">
        <f>G9+G10+G11</f>
        <v>4460623.0211371407</v>
      </c>
      <c r="H8" s="5">
        <f t="shared" ref="H8:Q8" si="0">H9+H10+H11</f>
        <v>725712.21654562466</v>
      </c>
      <c r="I8" s="5">
        <f t="shared" si="0"/>
        <v>589705.51548835984</v>
      </c>
      <c r="J8" s="5">
        <f t="shared" si="0"/>
        <v>554979.40880304726</v>
      </c>
      <c r="K8" s="5">
        <f t="shared" si="0"/>
        <v>377485.99042234867</v>
      </c>
      <c r="L8" s="5">
        <f t="shared" si="0"/>
        <v>449268.98219047545</v>
      </c>
      <c r="M8" s="5">
        <f t="shared" si="0"/>
        <v>304343.47966540384</v>
      </c>
      <c r="N8" s="5">
        <f t="shared" si="0"/>
        <v>336951.64209629915</v>
      </c>
      <c r="O8" s="5">
        <f t="shared" si="0"/>
        <v>410302.15528111224</v>
      </c>
      <c r="P8" s="5">
        <f t="shared" si="0"/>
        <v>555079.40880304726</v>
      </c>
      <c r="Q8" s="5">
        <f t="shared" si="0"/>
        <v>674003.47328571393</v>
      </c>
      <c r="R8" s="5">
        <f t="shared" ref="R8" si="1">R9+R11</f>
        <v>9170228.4298797939</v>
      </c>
      <c r="S8" s="5">
        <f t="shared" ref="S8:AA8" si="2">S9+S10+S11</f>
        <v>4390083.7982291589</v>
      </c>
      <c r="T8" s="5">
        <f t="shared" si="2"/>
        <v>696996.1614250592</v>
      </c>
      <c r="U8" s="5">
        <f t="shared" si="2"/>
        <v>566444.26585677848</v>
      </c>
      <c r="V8" s="5">
        <f t="shared" si="2"/>
        <v>532885.81401055667</v>
      </c>
      <c r="W8" s="5">
        <f t="shared" si="2"/>
        <v>362540.98026218533</v>
      </c>
      <c r="X8" s="5">
        <f t="shared" si="2"/>
        <v>431384.34129618981</v>
      </c>
      <c r="Y8" s="5">
        <f t="shared" si="2"/>
        <v>292228.07874056225</v>
      </c>
      <c r="Z8" s="5">
        <f t="shared" si="2"/>
        <v>323538.16518932424</v>
      </c>
      <c r="AA8" s="5">
        <f t="shared" si="2"/>
        <v>393969.69891513849</v>
      </c>
      <c r="AB8" s="5">
        <f>AB9+AB10+AB11</f>
        <v>532983.61401055625</v>
      </c>
      <c r="AC8" s="5">
        <v>491178.65792857116</v>
      </c>
      <c r="AD8" s="5">
        <f>SUM(AD9:AD11)</f>
        <v>9695360.448832931</v>
      </c>
      <c r="AE8" s="5">
        <f t="shared" ref="AE8:AN8" si="3">AE9+AE10+AE11</f>
        <v>4610282.9265144356</v>
      </c>
      <c r="AF8" s="5">
        <f t="shared" si="3"/>
        <v>739689.87277457258</v>
      </c>
      <c r="AG8" s="5">
        <f t="shared" si="3"/>
        <v>617460.87959100143</v>
      </c>
      <c r="AH8" s="5">
        <f t="shared" si="3"/>
        <v>562384.29381787672</v>
      </c>
      <c r="AI8" s="5">
        <f t="shared" si="3"/>
        <v>411733.51214527816</v>
      </c>
      <c r="AJ8" s="5">
        <f t="shared" si="3"/>
        <v>457079.79314285645</v>
      </c>
      <c r="AK8" s="5">
        <f t="shared" si="3"/>
        <v>307847.35131974303</v>
      </c>
      <c r="AL8" s="5">
        <f t="shared" si="3"/>
        <v>340833.8492211494</v>
      </c>
      <c r="AM8" s="5">
        <f t="shared" si="3"/>
        <v>412320.11331944412</v>
      </c>
      <c r="AN8" s="5">
        <f t="shared" si="3"/>
        <v>557944.88155800535</v>
      </c>
      <c r="AO8" s="5">
        <f>AO9+AO10+AO11</f>
        <v>677782.97542857099</v>
      </c>
      <c r="AP8" s="5">
        <f>AP9+AP11+AP10</f>
        <v>9600895.7236882541</v>
      </c>
      <c r="AQ8" s="5">
        <f t="shared" ref="AQ8:AZ8" si="4">AQ9+AQ10+AQ11</f>
        <v>4531339.4009105153</v>
      </c>
      <c r="AR8" s="5">
        <f t="shared" si="4"/>
        <v>738853.312757042</v>
      </c>
      <c r="AS8" s="5">
        <f t="shared" si="4"/>
        <v>600307.12433635409</v>
      </c>
      <c r="AT8" s="5">
        <f t="shared" si="4"/>
        <v>565061.27757419355</v>
      </c>
      <c r="AU8" s="5">
        <f t="shared" si="4"/>
        <v>386473.38906431955</v>
      </c>
      <c r="AV8" s="5">
        <f t="shared" si="4"/>
        <v>456539.69398515491</v>
      </c>
      <c r="AW8" s="5">
        <f t="shared" si="4"/>
        <v>310270.8001637127</v>
      </c>
      <c r="AX8" s="5">
        <f t="shared" si="4"/>
        <v>343404.67441222083</v>
      </c>
      <c r="AY8" s="5">
        <f t="shared" si="4"/>
        <v>417875.63193281338</v>
      </c>
      <c r="AZ8" s="5">
        <f t="shared" si="4"/>
        <v>563960.87757419352</v>
      </c>
      <c r="BA8" s="5">
        <f>BA9+BA10+BA11</f>
        <v>686809.54097773216</v>
      </c>
      <c r="BB8" s="5">
        <f>SUM(BC8:BM8)</f>
        <v>9656285.447333971</v>
      </c>
      <c r="BC8" s="5">
        <f t="shared" ref="BC8:BL8" si="5">BC9+BC10+BC11</f>
        <v>4510989.6827645544</v>
      </c>
      <c r="BD8" s="5">
        <f t="shared" si="5"/>
        <v>759747.74162451015</v>
      </c>
      <c r="BE8" s="5">
        <f t="shared" si="5"/>
        <v>615876.0724852907</v>
      </c>
      <c r="BF8" s="5">
        <f t="shared" si="5"/>
        <v>569648.87669568288</v>
      </c>
      <c r="BG8" s="5">
        <f t="shared" si="5"/>
        <v>396749.22840167757</v>
      </c>
      <c r="BH8" s="5">
        <f t="shared" si="5"/>
        <v>460815.69273018872</v>
      </c>
      <c r="BI8" s="5">
        <f t="shared" si="5"/>
        <v>313394.47652243008</v>
      </c>
      <c r="BJ8" s="5">
        <f t="shared" si="5"/>
        <v>346311.6726553106</v>
      </c>
      <c r="BK8" s="5">
        <f t="shared" si="5"/>
        <v>421379.58766336006</v>
      </c>
      <c r="BL8" s="5">
        <f t="shared" si="5"/>
        <v>568748.87669568276</v>
      </c>
      <c r="BM8" s="5">
        <f>BM9+BM10+BM11</f>
        <v>692623.53909528337</v>
      </c>
    </row>
    <row r="9" spans="2:65" ht="38.25" customHeight="1" x14ac:dyDescent="0.25">
      <c r="B9" s="22"/>
      <c r="C9" s="2">
        <v>11001</v>
      </c>
      <c r="D9" s="11" t="s">
        <v>15</v>
      </c>
      <c r="E9" s="12"/>
      <c r="F9" s="5">
        <f>SUM(G9:Q9)</f>
        <v>9140624.8560000025</v>
      </c>
      <c r="G9" s="4">
        <v>4319164.9693366</v>
      </c>
      <c r="H9" s="4">
        <v>703001.83378216019</v>
      </c>
      <c r="I9" s="4">
        <v>571188.95560398954</v>
      </c>
      <c r="J9" s="4">
        <v>537589.70224567887</v>
      </c>
      <c r="K9" s="4">
        <v>365560.99020033964</v>
      </c>
      <c r="L9" s="4">
        <v>435191.60266666592</v>
      </c>
      <c r="M9" s="4">
        <v>294807.19107508613</v>
      </c>
      <c r="N9" s="4">
        <v>326393.61041596078</v>
      </c>
      <c r="O9" s="4">
        <v>397348.89442784322</v>
      </c>
      <c r="P9" s="4">
        <v>537589.70224567887</v>
      </c>
      <c r="Q9" s="4">
        <v>652787.40399999963</v>
      </c>
      <c r="R9" s="4">
        <f t="shared" ref="R9" si="6">SUM(S9:AC9)</f>
        <v>8973094.3103199992</v>
      </c>
      <c r="S9" s="4">
        <v>4296191.0202564998</v>
      </c>
      <c r="T9" s="4">
        <v>681911.77876869519</v>
      </c>
      <c r="U9" s="4">
        <v>554141.28693586995</v>
      </c>
      <c r="V9" s="4">
        <v>521461.21117830899</v>
      </c>
      <c r="W9" s="4">
        <v>354594.16049432976</v>
      </c>
      <c r="X9" s="4">
        <v>422135.85458666598</v>
      </c>
      <c r="Y9" s="4">
        <v>285962.97534283344</v>
      </c>
      <c r="Z9" s="4">
        <v>316601.80210348219</v>
      </c>
      <c r="AA9" s="4">
        <v>385428.4275950077</v>
      </c>
      <c r="AB9" s="4">
        <v>521462.01117830857</v>
      </c>
      <c r="AC9" s="4">
        <v>633203.78187999991</v>
      </c>
      <c r="AD9" s="5">
        <f>SUM(AE9:AO9)</f>
        <v>9303258.4560000021</v>
      </c>
      <c r="AE9" s="4">
        <v>4419164.9693366</v>
      </c>
      <c r="AF9" s="4">
        <v>713001.83378215996</v>
      </c>
      <c r="AG9" s="4">
        <v>591188.95560399001</v>
      </c>
      <c r="AH9" s="4">
        <v>537589.70224567887</v>
      </c>
      <c r="AI9" s="4">
        <v>395560.99020033999</v>
      </c>
      <c r="AJ9" s="4">
        <v>437825.60266666597</v>
      </c>
      <c r="AK9" s="4">
        <v>294807.19107508613</v>
      </c>
      <c r="AL9" s="4">
        <v>326393.21041596099</v>
      </c>
      <c r="AM9" s="4">
        <v>397348.89442784322</v>
      </c>
      <c r="AN9" s="4">
        <v>537589.70224567887</v>
      </c>
      <c r="AO9" s="4">
        <v>652787.40399999963</v>
      </c>
      <c r="AP9" s="4">
        <f>SUM(AQ9:BA9)</f>
        <v>9343562.9736882541</v>
      </c>
      <c r="AQ9" s="4">
        <v>4412961.5616555596</v>
      </c>
      <c r="AR9" s="4">
        <v>718551.18930059532</v>
      </c>
      <c r="AS9" s="4">
        <v>583320.80620307999</v>
      </c>
      <c r="AT9" s="4">
        <v>549480.38730733201</v>
      </c>
      <c r="AU9" s="4">
        <v>376646.65588020597</v>
      </c>
      <c r="AV9" s="4">
        <v>444817.39398515492</v>
      </c>
      <c r="AW9" s="4">
        <v>301327.88789710705</v>
      </c>
      <c r="AX9" s="4">
        <v>333612.9518791241</v>
      </c>
      <c r="AY9" s="4">
        <v>406137.66129502939</v>
      </c>
      <c r="AZ9" s="4">
        <v>549480.38730733201</v>
      </c>
      <c r="BA9" s="4">
        <v>667226.09097773221</v>
      </c>
      <c r="BB9" s="4">
        <f>SUM(BC9:BM9)</f>
        <v>9396923.2473339718</v>
      </c>
      <c r="BC9" s="4">
        <v>4390714.1128285099</v>
      </c>
      <c r="BD9" s="4">
        <v>739220.33354883303</v>
      </c>
      <c r="BE9" s="4">
        <v>599734.14810826594</v>
      </c>
      <c r="BF9" s="4">
        <v>554121.65111411712</v>
      </c>
      <c r="BG9" s="4">
        <v>386802.71520556498</v>
      </c>
      <c r="BH9" s="4">
        <v>448974.60701590299</v>
      </c>
      <c r="BI9" s="4">
        <v>304373.09652034001</v>
      </c>
      <c r="BJ9" s="4">
        <v>336430.86086149747</v>
      </c>
      <c r="BK9" s="4">
        <v>409568.16049296828</v>
      </c>
      <c r="BL9" s="4">
        <v>554121.65111411712</v>
      </c>
      <c r="BM9" s="4">
        <v>672861.91052385478</v>
      </c>
    </row>
    <row r="10" spans="2:65" ht="38.25" customHeight="1" x14ac:dyDescent="0.25">
      <c r="B10" s="22"/>
      <c r="C10" s="2">
        <v>31001</v>
      </c>
      <c r="D10" s="23" t="s">
        <v>24</v>
      </c>
      <c r="E10" s="24"/>
      <c r="F10" s="4">
        <f>SUM(G10:Q10)</f>
        <v>95979.117946404804</v>
      </c>
      <c r="G10" s="4">
        <v>45649.094685582102</v>
      </c>
      <c r="H10" s="4">
        <v>7338.4616855420154</v>
      </c>
      <c r="I10" s="4">
        <v>5962.4997609942366</v>
      </c>
      <c r="J10" s="4">
        <v>5611.765493195463</v>
      </c>
      <c r="K10" s="4">
        <v>3816.000458891077</v>
      </c>
      <c r="L10" s="4">
        <v>4542.8571428571477</v>
      </c>
      <c r="M10" s="4">
        <v>3077.4191081230815</v>
      </c>
      <c r="N10" s="4">
        <v>3407.1419011198009</v>
      </c>
      <c r="O10" s="4">
        <v>4147.826502618721</v>
      </c>
      <c r="P10" s="4">
        <v>5611.765493195463</v>
      </c>
      <c r="Q10" s="4">
        <v>6814.2857142857056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>
        <f>SUM(AE10:AO10)</f>
        <v>183815.49283292968</v>
      </c>
      <c r="AE10" s="4">
        <v>93920.820129985499</v>
      </c>
      <c r="AF10" s="4">
        <v>10861.5386752214</v>
      </c>
      <c r="AG10" s="4">
        <v>12412.2995024471</v>
      </c>
      <c r="AH10" s="4">
        <v>11642.3545801742</v>
      </c>
      <c r="AI10" s="4">
        <v>7943.0009553015498</v>
      </c>
      <c r="AJ10" s="4">
        <v>9457.1428571428678</v>
      </c>
      <c r="AK10" s="4">
        <v>6406.4510993002514</v>
      </c>
      <c r="AL10" s="4">
        <v>7092.8551526456222</v>
      </c>
      <c r="AM10" s="4">
        <v>6026.0875604083312</v>
      </c>
      <c r="AN10" s="4">
        <v>8152.9423203028427</v>
      </c>
      <c r="AO10" s="4">
        <v>9899.9999999999873</v>
      </c>
      <c r="AP10" s="4">
        <f>SUM(AQ10:BA10)</f>
        <v>50000.000000000007</v>
      </c>
      <c r="AQ10" s="4">
        <v>21897.2648801582</v>
      </c>
      <c r="AR10" s="4">
        <v>3476.4231385920398</v>
      </c>
      <c r="AS10" s="4">
        <v>3100.4998997879402</v>
      </c>
      <c r="AT10" s="4">
        <v>3352.9415065809098</v>
      </c>
      <c r="AU10" s="4">
        <v>1600.0001924071569</v>
      </c>
      <c r="AV10" s="4">
        <v>1904.7619047619044</v>
      </c>
      <c r="AW10" s="4">
        <v>2290.3224772004501</v>
      </c>
      <c r="AX10" s="4">
        <v>2428.5710277231901</v>
      </c>
      <c r="AY10" s="4">
        <v>2739.1306090644498</v>
      </c>
      <c r="AZ10" s="4">
        <v>2352.9415065809098</v>
      </c>
      <c r="BA10" s="4">
        <v>4857.1428571428596</v>
      </c>
      <c r="BB10" s="4">
        <f>SUM(BC10:BM10)</f>
        <v>50000.000000000007</v>
      </c>
      <c r="BC10" s="4">
        <v>21897.2648801582</v>
      </c>
      <c r="BD10" s="4">
        <v>3476.4231385920398</v>
      </c>
      <c r="BE10" s="4">
        <v>3100.4998997879402</v>
      </c>
      <c r="BF10" s="4">
        <v>3352.9415065809098</v>
      </c>
      <c r="BG10" s="4">
        <v>1600.0001924071569</v>
      </c>
      <c r="BH10" s="4">
        <v>1904.7619047619044</v>
      </c>
      <c r="BI10" s="4">
        <v>2290.3224772004501</v>
      </c>
      <c r="BJ10" s="4">
        <v>2428.5710277231901</v>
      </c>
      <c r="BK10" s="4">
        <v>2739.1306090644498</v>
      </c>
      <c r="BL10" s="4">
        <v>2352.9415065809098</v>
      </c>
      <c r="BM10" s="4">
        <v>4857.1428571428596</v>
      </c>
    </row>
    <row r="11" spans="2:65" ht="33.75" customHeight="1" x14ac:dyDescent="0.25">
      <c r="B11" s="22"/>
      <c r="C11" s="2">
        <v>11002</v>
      </c>
      <c r="D11" s="11" t="s">
        <v>16</v>
      </c>
      <c r="E11" s="12"/>
      <c r="F11" s="4">
        <f>SUM(G11:Q11)</f>
        <v>201851.31977216506</v>
      </c>
      <c r="G11" s="4">
        <v>95808.957114958306</v>
      </c>
      <c r="H11" s="4">
        <v>15371.921077922399</v>
      </c>
      <c r="I11" s="4">
        <v>12554.060123376101</v>
      </c>
      <c r="J11" s="4">
        <v>11777.941064172921</v>
      </c>
      <c r="K11" s="4">
        <v>8108.9997631179303</v>
      </c>
      <c r="L11" s="4">
        <v>9534.5223809523777</v>
      </c>
      <c r="M11" s="4">
        <v>6458.8694821946674</v>
      </c>
      <c r="N11" s="4">
        <v>7150.8897792186062</v>
      </c>
      <c r="O11" s="4">
        <v>8805.4343506502901</v>
      </c>
      <c r="P11" s="4">
        <v>11877.941064172899</v>
      </c>
      <c r="Q11" s="4">
        <v>14401.783571428599</v>
      </c>
      <c r="R11" s="4">
        <f>SUM(S11:AC11)</f>
        <v>197134.11955979388</v>
      </c>
      <c r="S11" s="4">
        <v>93892.777972659096</v>
      </c>
      <c r="T11" s="4">
        <v>15084.382656364</v>
      </c>
      <c r="U11" s="4">
        <v>12302.978920908579</v>
      </c>
      <c r="V11" s="4">
        <v>11424.602832247712</v>
      </c>
      <c r="W11" s="4">
        <v>7946.8197678555716</v>
      </c>
      <c r="X11" s="4">
        <v>9248.4867095238078</v>
      </c>
      <c r="Y11" s="4">
        <v>6265.1033977288298</v>
      </c>
      <c r="Z11" s="4">
        <v>6936.3630858420511</v>
      </c>
      <c r="AA11" s="4">
        <v>8541.2713201307815</v>
      </c>
      <c r="AB11" s="4">
        <v>11521.602832247712</v>
      </c>
      <c r="AC11" s="4">
        <v>13969.730064285741</v>
      </c>
      <c r="AD11" s="4">
        <f>SUM(AE11:AO11)</f>
        <v>208286.50000000006</v>
      </c>
      <c r="AE11" s="4">
        <v>97197.137047849727</v>
      </c>
      <c r="AF11" s="4">
        <v>15826.500317191199</v>
      </c>
      <c r="AG11" s="4">
        <v>13859.6244845643</v>
      </c>
      <c r="AH11" s="4">
        <v>13152.2369920236</v>
      </c>
      <c r="AI11" s="4">
        <v>8229.5209896365923</v>
      </c>
      <c r="AJ11" s="4">
        <v>9797.0476190476165</v>
      </c>
      <c r="AK11" s="4">
        <v>6633.70914535667</v>
      </c>
      <c r="AL11" s="4">
        <v>7347.7836525428202</v>
      </c>
      <c r="AM11" s="4">
        <v>8945.1313311925624</v>
      </c>
      <c r="AN11" s="4">
        <v>12202.2369920236</v>
      </c>
      <c r="AO11" s="4">
        <v>15095.5714285714</v>
      </c>
      <c r="AP11" s="4">
        <f>SUM(AQ11:BA11)</f>
        <v>207332.74999999994</v>
      </c>
      <c r="AQ11" s="4">
        <v>96480.574374798001</v>
      </c>
      <c r="AR11" s="4">
        <v>16825.7003178546</v>
      </c>
      <c r="AS11" s="4">
        <v>13885.818233486199</v>
      </c>
      <c r="AT11" s="4">
        <v>12227.9487602806</v>
      </c>
      <c r="AU11" s="4">
        <v>8226.7329917064108</v>
      </c>
      <c r="AV11" s="4">
        <v>9817.5380952380892</v>
      </c>
      <c r="AW11" s="4">
        <v>6652.5897894051604</v>
      </c>
      <c r="AX11" s="4">
        <v>7363.151505373552</v>
      </c>
      <c r="AY11" s="4">
        <v>8998.8400287195691</v>
      </c>
      <c r="AZ11" s="4">
        <v>12127.548760280604</v>
      </c>
      <c r="BA11" s="4">
        <v>14726.307142857137</v>
      </c>
      <c r="BB11" s="4">
        <f>SUM(BC11:BM11)</f>
        <v>209362.2000000001</v>
      </c>
      <c r="BC11" s="4">
        <v>98378.3050558869</v>
      </c>
      <c r="BD11" s="4">
        <v>17050.984937085101</v>
      </c>
      <c r="BE11" s="4">
        <v>13041.424477236771</v>
      </c>
      <c r="BF11" s="4">
        <v>12174.2840749848</v>
      </c>
      <c r="BG11" s="4">
        <v>8346.5130037054023</v>
      </c>
      <c r="BH11" s="4">
        <v>9936.3238095238066</v>
      </c>
      <c r="BI11" s="4">
        <v>6731.0575248895693</v>
      </c>
      <c r="BJ11" s="4">
        <v>7452.2407660899389</v>
      </c>
      <c r="BK11" s="4">
        <v>9072.2965613273554</v>
      </c>
      <c r="BL11" s="4">
        <v>12274.284074984755</v>
      </c>
      <c r="BM11" s="4">
        <v>14904.485714285709</v>
      </c>
    </row>
    <row r="12" spans="2:65" ht="31.5" customHeight="1" x14ac:dyDescent="0.25">
      <c r="B12" s="20">
        <v>1144</v>
      </c>
      <c r="C12" s="20"/>
      <c r="D12" s="20" t="s">
        <v>17</v>
      </c>
      <c r="E12" s="20"/>
      <c r="F12" s="4">
        <f>SUM(G12:Q12)</f>
        <v>6600</v>
      </c>
      <c r="G12" s="4">
        <f>G13</f>
        <v>6600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>
        <f t="shared" ref="R12:R13" si="7">SUM(S12:AC12)</f>
        <v>10800</v>
      </c>
      <c r="S12" s="4">
        <f>S13</f>
        <v>10800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>
        <f t="shared" ref="AD12:AD14" si="8">SUM(AE12:AO12)</f>
        <v>10800</v>
      </c>
      <c r="AE12" s="4">
        <f>AE13</f>
        <v>10800</v>
      </c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f t="shared" ref="AP12:AP14" si="9">SUM(AQ12:BA12)</f>
        <v>10800</v>
      </c>
      <c r="AQ12" s="4">
        <f>AQ13</f>
        <v>10800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>
        <f t="shared" ref="BB12:BB14" si="10">SUM(BC12:BM12)</f>
        <v>10800</v>
      </c>
      <c r="BC12" s="4">
        <f>BC13</f>
        <v>10800</v>
      </c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2:65" ht="37.5" customHeight="1" x14ac:dyDescent="0.25">
      <c r="B13" s="3"/>
      <c r="C13" s="2">
        <v>11001</v>
      </c>
      <c r="D13" s="11" t="s">
        <v>18</v>
      </c>
      <c r="E13" s="12"/>
      <c r="F13" s="4">
        <f t="shared" ref="F13:F15" si="11">SUM(G13:Q13)</f>
        <v>6600</v>
      </c>
      <c r="G13" s="4">
        <v>6600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f t="shared" si="7"/>
        <v>10800</v>
      </c>
      <c r="S13" s="4">
        <v>10800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>
        <f t="shared" si="8"/>
        <v>10800</v>
      </c>
      <c r="AE13" s="4">
        <v>10800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>
        <f t="shared" si="9"/>
        <v>10800</v>
      </c>
      <c r="AQ13" s="4">
        <v>10800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>
        <f t="shared" si="10"/>
        <v>10800</v>
      </c>
      <c r="BC13" s="4">
        <v>10800</v>
      </c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2:65" ht="29.25" customHeight="1" x14ac:dyDescent="0.25">
      <c r="B14" s="20">
        <v>1013</v>
      </c>
      <c r="C14" s="20"/>
      <c r="D14" s="20" t="s">
        <v>19</v>
      </c>
      <c r="E14" s="20"/>
      <c r="F14" s="4">
        <f t="shared" si="11"/>
        <v>849361.5</v>
      </c>
      <c r="G14" s="4">
        <f>G15</f>
        <v>849361.5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f>SUM(S14:AC14)</f>
        <v>872811</v>
      </c>
      <c r="S14" s="4">
        <f>S15</f>
        <v>872811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>
        <f t="shared" si="8"/>
        <v>916452</v>
      </c>
      <c r="AE14" s="4">
        <f>AE15</f>
        <v>916452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>
        <f t="shared" si="9"/>
        <v>962275</v>
      </c>
      <c r="AQ14" s="4">
        <f>AQ15</f>
        <v>962275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>
        <f t="shared" si="10"/>
        <v>1010388</v>
      </c>
      <c r="BC14" s="4">
        <f>BC15</f>
        <v>1010388</v>
      </c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spans="2:65" ht="27.75" customHeight="1" x14ac:dyDescent="0.25">
      <c r="B15" s="3"/>
      <c r="C15" s="2">
        <v>11001</v>
      </c>
      <c r="D15" s="11" t="s">
        <v>20</v>
      </c>
      <c r="E15" s="12"/>
      <c r="F15" s="4">
        <f t="shared" si="11"/>
        <v>849361.5</v>
      </c>
      <c r="G15" s="4">
        <v>849361.5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f>SUM(S15:AC15)</f>
        <v>872811</v>
      </c>
      <c r="S15" s="4">
        <v>872811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>
        <f>SUM(AE15:AO15)</f>
        <v>916452</v>
      </c>
      <c r="AE15" s="4">
        <v>916452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f>SUM(AQ15:BA15)</f>
        <v>962275</v>
      </c>
      <c r="AQ15" s="4">
        <v>962275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>
        <f>SUM(BC15:BM15)</f>
        <v>1010388</v>
      </c>
      <c r="BC15" s="4">
        <v>1010388</v>
      </c>
      <c r="BD15" s="4"/>
      <c r="BE15" s="4"/>
      <c r="BF15" s="4"/>
      <c r="BG15" s="4"/>
      <c r="BH15" s="4"/>
      <c r="BI15" s="4"/>
      <c r="BJ15" s="4"/>
      <c r="BK15" s="4"/>
      <c r="BL15" s="4"/>
      <c r="BM15" s="4"/>
    </row>
    <row r="16" spans="2:65" ht="27.75" customHeight="1" x14ac:dyDescent="0.25">
      <c r="B16" s="6"/>
      <c r="C16" s="7"/>
      <c r="D16" s="8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</sheetData>
  <mergeCells count="19">
    <mergeCell ref="BB5:BM6"/>
    <mergeCell ref="D9:E9"/>
    <mergeCell ref="D11:E11"/>
    <mergeCell ref="B14:C14"/>
    <mergeCell ref="D14:E14"/>
    <mergeCell ref="D5:E7"/>
    <mergeCell ref="B9:B11"/>
    <mergeCell ref="B5:C7"/>
    <mergeCell ref="B8:C8"/>
    <mergeCell ref="D8:E8"/>
    <mergeCell ref="B12:C12"/>
    <mergeCell ref="D12:E12"/>
    <mergeCell ref="D13:E13"/>
    <mergeCell ref="D10:E10"/>
    <mergeCell ref="D15:E15"/>
    <mergeCell ref="F5:Q6"/>
    <mergeCell ref="R5:AC6"/>
    <mergeCell ref="AD5:AO6"/>
    <mergeCell ref="AP5:BA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Лист1</vt:lpstr>
      <vt:lpstr>Лист1!_ftn1</vt:lpstr>
      <vt:lpstr>Лист1!_ftnref1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2024-03-13T14:43:58Z</dcterms:modified>
</cp:coreProperties>
</file>